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<sst xmlns="http://schemas.openxmlformats.org/spreadsheetml/2006/main" count="14327" uniqueCount="2850">
  <si>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</si>
  <si>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</si>
  <si>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</si>
  <si>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</si>
  <si>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</si>
  <si>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</si>
  <si>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</si>
  <si>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</si>
  <si>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</si>
  <si>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</si>
  <si>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</si>
  <si>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</si>
  <si>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</si>
  <si>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</si>
  <si>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</si>
  <si>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</si>
  <si>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</si>
  <si>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</si>
  <si>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</si>
  <si>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</si>
  <si>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</si>
  <si>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</si>
  <si>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</si>
  <si>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</si>
  <si>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</si>
  <si>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</si>
  <si>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</si>
  <si>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</si>
  <si>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</si>
  <si>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</si>
  <si>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</si>
  <si>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</si>
  <si>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</si>
  <si>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</si>
  <si>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</si>
  <si>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</si>
  <si>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</si>
  <si>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</si>
  <si>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</si>
  <si>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</si>
  <si>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</si>
  <si>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</si>
  <si>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</si>
  <si>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</si>
  <si>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</si>
  <si>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</si>
  <si>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</si>
  <si>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</si>
  <si>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</si>
  <si>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</si>
  <si>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</si>
  <si>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</si>
  <si>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</si>
  <si>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</si>
  <si>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</si>
  <si>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</si>
  <si>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</si>
  <si>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</si>
  <si>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</si>
  <si>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</si>
  <si>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</si>
  <si>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</si>
  <si>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</si>
  <si>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</si>
  <si>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</si>
  <si>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</si>
  <si>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</si>
  <si>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</si>
  <si>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</si>
  <si>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</si>
  <si>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</si>
  <si>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</si>
  <si>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</si>
  <si>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</si>
  <si>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</si>
  <si>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</si>
  <si>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</si>
  <si>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</si>
  <si>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</si>
  <si>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</si>
  <si>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</si>
  <si>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</si>
  <si>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</si>
  <si>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</si>
  <si>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</si>
  <si>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</si>
  <si>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</si>
  <si>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</si>
  <si>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</si>
  <si>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</si>
  <si>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</si>
  <si>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</si>
  <si>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</si>
  <si>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</si>
  <si>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</si>
  <si>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</si>
  <si>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</si>
  <si>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</si>
  <si>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</si>
  <si>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</si>
  <si>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</si>
  <si>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</si>
  <si>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</si>
  <si>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</si>
  <si>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</si>
  <si>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</si>
  <si>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</si>
  <si>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</si>
  <si>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</si>
  <si>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</si>
  <si>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</si>
  <si>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</si>
  <si>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</si>
  <si>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</si>
  <si>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</si>
  <si>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</si>
  <si>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</si>
  <si>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</si>
  <si>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</si>
  <si>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</si>
  <si>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</si>
  <si>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</si>
  <si>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</si>
  <si>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</si>
  <si>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</si>
  <si>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</si>
  <si>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</si>
  <si>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</si>
  <si>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</si>
  <si>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</si>
  <si>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</si>
  <si>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</si>
  <si>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</si>
  <si>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</si>
  <si>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</si>
  <si>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</si>
  <si>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</si>
  <si>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</si>
  <si>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</si>
  <si>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</si>
  <si>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</si>
  <si>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</si>
  <si>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</si>
  <si>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</si>
  <si>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</si>
  <si>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</si>
  <si>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</si>
  <si>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</si>
  <si>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</si>
  <si>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</si>
  <si>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</si>
  <si>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</si>
  <si>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</si>
  <si>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</si>
  <si>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</si>
  <si>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</si>
  <si>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</si>
  <si>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</si>
  <si>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</si>
  <si>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</si>
  <si>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</si>
  <si>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</si>
  <si>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</si>
  <si>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</si>
  <si>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</si>
  <si>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</si>
  <si>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</si>
  <si>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</si>
  <si>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</si>
  <si>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</si>
  <si>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</si>
  <si>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</si>
  <si>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</si>
  <si>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</si>
  <si>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</si>
  <si>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</si>
  <si>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</si>
  <si>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</si>
  <si>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</si>
  <si>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</si>
  <si>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</si>
  <si>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</si>
  <si>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</si>
  <si>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</si>
  <si>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</si>
  <si>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</si>
  <si>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</si>
  <si>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</si>
  <si>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</si>
  <si>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</si>
  <si>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</si>
  <si>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</si>
  <si>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</si>
  <si>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</si>
  <si>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</si>
  <si>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</si>
  <si>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</si>
  <si>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</si>
  <si>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</si>
  <si>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</si>
  <si>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</si>
  <si>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</si>
  <si>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</si>
  <si>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</si>
  <si>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</si>
  <si>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</si>
  <si>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</si>
  <si>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</si>
  <si>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</si>
  <si>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</si>
  <si>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</si>
  <si>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</si>
  <si>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marion12moore</t>
  </si>
  <si>
    <t>bastet_luxor</t>
  </si>
  <si>
    <t>boxcanoe</t>
  </si>
  <si>
    <t>craigrussell10</t>
  </si>
  <si>
    <t>oeg_offshore</t>
  </si>
  <si>
    <t>muiroffowlis</t>
  </si>
  <si>
    <t>capecoraldaily</t>
  </si>
  <si>
    <t>hulagirlpam</t>
  </si>
  <si>
    <t>perfoblogger</t>
  </si>
  <si>
    <t>nc_sasquatch</t>
  </si>
  <si>
    <t>janiceplus9</t>
  </si>
  <si>
    <t>brocorankin</t>
  </si>
  <si>
    <t>dartmouthcommon</t>
  </si>
  <si>
    <t>peterhfx</t>
  </si>
  <si>
    <t>emgfind</t>
  </si>
  <si>
    <t>juliemceachern1</t>
  </si>
  <si>
    <t>asaintl</t>
  </si>
  <si>
    <t>milneice</t>
  </si>
  <si>
    <t>nsrasta</t>
  </si>
  <si>
    <t>riskparty63</t>
  </si>
  <si>
    <t>krkgroupservice</t>
  </si>
  <si>
    <t>gcvoters</t>
  </si>
  <si>
    <t>allonehealth</t>
  </si>
  <si>
    <t>solidarityhfx</t>
  </si>
  <si>
    <t>noraondariviera</t>
  </si>
  <si>
    <t>beccabluesky</t>
  </si>
  <si>
    <t>tommychong840</t>
  </si>
  <si>
    <t>megmcmorris</t>
  </si>
  <si>
    <t>ma_mchugh</t>
  </si>
  <si>
    <t>doinallrightbye</t>
  </si>
  <si>
    <t>gorman_mary</t>
  </si>
  <si>
    <t>uswatermaker</t>
  </si>
  <si>
    <t>waterdesal</t>
  </si>
  <si>
    <t>arcworksca</t>
  </si>
  <si>
    <t>suomigirl987</t>
  </si>
  <si>
    <t>ty_savoy</t>
  </si>
  <si>
    <t>kevinrns</t>
  </si>
  <si>
    <t>peiseaweed</t>
  </si>
  <si>
    <t>bjordheim91</t>
  </si>
  <si>
    <t>earthling_47</t>
  </si>
  <si>
    <t>enviro_techie</t>
  </si>
  <si>
    <t>janer54</t>
  </si>
  <si>
    <t>kendallrworth</t>
  </si>
  <si>
    <t>robintress</t>
  </si>
  <si>
    <t>maptheblue</t>
  </si>
  <si>
    <t>letsfishsmarter</t>
  </si>
  <si>
    <t>barbaraxlow</t>
  </si>
  <si>
    <t>cate_johnson</t>
  </si>
  <si>
    <t>jess_puddister</t>
  </si>
  <si>
    <t>chewan59228792</t>
  </si>
  <si>
    <t>ncelenviro</t>
  </si>
  <si>
    <t>sendavidwatters</t>
  </si>
  <si>
    <t>michellegoats1</t>
  </si>
  <si>
    <t>dylanpenner</t>
  </si>
  <si>
    <t>muhsitorus</t>
  </si>
  <si>
    <t>parkerhydr</t>
  </si>
  <si>
    <t>bigjmcc</t>
  </si>
  <si>
    <t>ns_advocate</t>
  </si>
  <si>
    <t>joan_baxter</t>
  </si>
  <si>
    <t>devetrobert</t>
  </si>
  <si>
    <t>nlsmith99</t>
  </si>
  <si>
    <t>mondi19999</t>
  </si>
  <si>
    <t>brucestearman</t>
  </si>
  <si>
    <t>greenmission</t>
  </si>
  <si>
    <t>juliemreimer</t>
  </si>
  <si>
    <t>sierraclubcan</t>
  </si>
  <si>
    <t>argylecolin</t>
  </si>
  <si>
    <t>sunns902</t>
  </si>
  <si>
    <t>councilofcdns</t>
  </si>
  <si>
    <t>opirgtoronto</t>
  </si>
  <si>
    <t>net2ayurveda</t>
  </si>
  <si>
    <t>nrdc_af</t>
  </si>
  <si>
    <t>holisticpsy1</t>
  </si>
  <si>
    <t>nschtein</t>
  </si>
  <si>
    <t>grayhairjoe</t>
  </si>
  <si>
    <t>tvickbredl</t>
  </si>
  <si>
    <t>nofrackkeely</t>
  </si>
  <si>
    <t>danbacher</t>
  </si>
  <si>
    <t>smartassredfish</t>
  </si>
  <si>
    <t>epsilonm</t>
  </si>
  <si>
    <t>stantec</t>
  </si>
  <si>
    <t>bbundale</t>
  </si>
  <si>
    <t>cnsopb</t>
  </si>
  <si>
    <t>nsliberal</t>
  </si>
  <si>
    <t>get_regrann</t>
  </si>
  <si>
    <t>roycoopernc</t>
  </si>
  <si>
    <t>oceana</t>
  </si>
  <si>
    <t>surfrider</t>
  </si>
  <si>
    <t>infomorning</t>
  </si>
  <si>
    <t>ffaw_unifor</t>
  </si>
  <si>
    <t>healthyforestns</t>
  </si>
  <si>
    <t>hfxexaminer</t>
  </si>
  <si>
    <t>washingtonpost</t>
  </si>
  <si>
    <t>bydarrylfears</t>
  </si>
  <si>
    <t>jaimebattiste</t>
  </si>
  <si>
    <t>geoffregan</t>
  </si>
  <si>
    <t>darrellsamson</t>
  </si>
  <si>
    <t>darrenfisherns</t>
  </si>
  <si>
    <t>andyfillmorehfx</t>
  </si>
  <si>
    <t>cathmckenna</t>
  </si>
  <si>
    <t>davidmahernl</t>
  </si>
  <si>
    <t>tim_bousquet</t>
  </si>
  <si>
    <t>caora_mck</t>
  </si>
  <si>
    <t>tarynalgrant</t>
  </si>
  <si>
    <t>nspc</t>
  </si>
  <si>
    <t>nsndp</t>
  </si>
  <si>
    <t>ecelaw</t>
  </si>
  <si>
    <t>ecologyaction</t>
  </si>
  <si>
    <t>ctvatlantic</t>
  </si>
  <si>
    <t>thestarhalifax</t>
  </si>
  <si>
    <t>cbcns</t>
  </si>
  <si>
    <t>bill_karsten</t>
  </si>
  <si>
    <t>pammood</t>
  </si>
  <si>
    <t>wayemason</t>
  </si>
  <si>
    <t>ns_energy_mines</t>
  </si>
  <si>
    <t>thejagmeetsingh</t>
  </si>
  <si>
    <t>joannrobertshfx</t>
  </si>
  <si>
    <t>justintrudeau</t>
  </si>
  <si>
    <t>novamac</t>
  </si>
  <si>
    <t>nsgov</t>
  </si>
  <si>
    <t>stephenmcneil</t>
  </si>
  <si>
    <t>matthewdalywdc</t>
  </si>
  <si>
    <t>frankscribbler</t>
  </si>
  <si>
    <t>fcm_online</t>
  </si>
  <si>
    <t>nsfedmuni</t>
  </si>
  <si>
    <t>homematterscb</t>
  </si>
  <si>
    <t>bernjordanmp</t>
  </si>
  <si>
    <t>ckbwradio</t>
  </si>
  <si>
    <t>qccrradio</t>
  </si>
  <si>
    <t>southcoastns</t>
  </si>
  <si>
    <t>lhnownews</t>
  </si>
  <si>
    <t>news957</t>
  </si>
  <si>
    <t>toddveinotte</t>
  </si>
  <si>
    <t>m_brand</t>
  </si>
  <si>
    <t>thesmacleodshow</t>
  </si>
  <si>
    <t>katiehartai</t>
  </si>
  <si>
    <t>therickhoweshow</t>
  </si>
  <si>
    <t>vocmopenline</t>
  </si>
  <si>
    <t>gleboutillier</t>
  </si>
  <si>
    <t>angiles</t>
  </si>
  <si>
    <t>cnlopb</t>
  </si>
  <si>
    <t>kevintobin58</t>
  </si>
  <si>
    <t>henrymcmaster</t>
  </si>
  <si>
    <t>turtlewoman777</t>
  </si>
  <si>
    <t>stateimpactcntr</t>
  </si>
  <si>
    <t>nc_governor</t>
  </si>
  <si>
    <t>plattsoil</t>
  </si>
  <si>
    <t>enviroaction</t>
  </si>
  <si>
    <t>kevindk82</t>
  </si>
  <si>
    <t>brianfrosh</t>
  </si>
  <si>
    <t>alexreagan123</t>
  </si>
  <si>
    <t>gavinnewsom</t>
  </si>
  <si>
    <t>Mentions</t>
  </si>
  <si>
    <t>Replies to</t>
  </si>
  <si>
    <t>RT @BigJMcC: #OffshoreDrilling #NotWorthTheRisk #IndustryCapture #BigOil #nspoli @CNSOPB    
@bbundale: The 267-page @Stantec report makes…</t>
  </si>
  <si>
    <t>Eni: New resources discovered in the Gulf of Suez offshore Egypt: https://t.co/8zG0ONR7v4</t>
  </si>
  <si>
    <t>RT @BigJMcC: ⁦@NSLiberal⁩ members on Law Amendments Committee to teenage climate strikers:
“Father knows best.”
#nspoli #ClimateChange #S…</t>
  </si>
  <si>
    <t>RT @OEG_Offshore: Do you need your A60 cabins serviced or refurbished? We have extensive experience to undertake this on an ad-hoc basis to…</t>
  </si>
  <si>
    <t>Do you need your A60 cabins serviced or refurbished? We have extensive experience to undertake this on an ad-hoc ba… https://t.co/PC1UBM8OzP</t>
  </si>
  <si>
    <t>Battle to protect Florida coast from offshore drilling continues.
"Florida is still at risk," Oceana Offshore Dril… https://t.co/Wq5HiHXyCz</t>
  </si>
  <si>
    <t>Battle to protect Florida coast from offshore drilling continues.
"Florida is still at risk," Oceana Offshore Dril… https://t.co/w5oZKu9mf0</t>
  </si>
  <si>
    <t>Take Action: Say NO to more #OffshoreDrilling and YES to protecting coastal wildlife. https://t.co/L7ZfVSDMLu</t>
  </si>
  <si>
    <t>Y asi se fue de pronto. Sin adiós y sin despedidas  _xD83D__xDE02__xD83D__xDE02__xD83D__xDE02_
Reposted from drilling_oilfild (@get_regrann)  -  استوا ال… https://t.co/vkuf3GwamJ</t>
  </si>
  <si>
    <t>Y asi se fue de pronto. Sin adiós y sin despedidas  _xD83D__xDE02__xD83D__xDE02__xD83D__xDE02_
Reposted from @drilling_oilfild (@get_regrann)  -  استوا ا… https://t.co/qVK8K2uN70</t>
  </si>
  <si>
    <t>@RoyCooperNC Drill Baby Drill!!! _xD83D__xDEE2_
The Benefits of #OffshoreDrilling!
https://t.co/A6abT8sTdL https://t.co/W859XutBih</t>
  </si>
  <si>
    <t>RT @NC_Sasquatch: @RoyCooperNC Drill Baby Drill!!! _xD83D__xDEE2_
The Benefits of #OffshoreDrilling!
https://t.co/A6abT8sTdL https://t.co/W859XutBih</t>
  </si>
  <si>
    <t>Anyone doing some underwater cutting today with the Broco BR-22? Any underwater welding happening? Using Broco rods for underwater cutting or welding? Let see your work! #UnderwaterCutting #UnderwaterWelding #OffshoreDrilling #EnergyProduction https://t.co/yxPoWQTJR2</t>
  </si>
  <si>
    <t>RT @BigJMcC: MEDIA ADVISORY: Twelve NS municipal governments call for offshore drilling inquiry
NEWS CONFERENCE: Tues. Nov. 5th, 3PM, 1313…</t>
  </si>
  <si>
    <t>RT @BigJMcC: MEDIA ADVISORY: Twelve NS municipal governments call for offshore drilling inquiry
NEWS CONFERENCE: Tues. Nov. 5th, 3PM, 1313â€¦</t>
  </si>
  <si>
    <t>Quoted by #ArabNews on #Japan #GCC #oil  #peakoil #oilprice #offshoredrilling #shale #hydrocarbons #adnoc #oott… https://t.co/fXdQ0yWS1i</t>
  </si>
  <si>
    <t>Prince Abdulaziz bin Salman Min Energy stated "life is made of carbon"...no end finishing hydrocarbons is foreseen… https://t.co/741hysWqOu</t>
  </si>
  <si>
    <t>Bye #FII2019 #Riyadh #SaudiArabia ..be back soon for investments discussions upstream downstream energy and other.… https://t.co/G8dQGIX32c</t>
  </si>
  <si>
    <t>Quoted on GCC China geopolitical and economisch corporation and interest. #oott #oilprice #offshoredrilling #adnoc #hydrocarbons #crude  #opec  #refinery  #energysecurity  #aramco  #reserves  #reserves  #tanker  #china  #noc  #mbsâ€¦https://t.co/KqnApe1k3F https://t.co/3F2DlQDlVE</t>
  </si>
  <si>
    <t>We KRK Group gives OffShore Oil and Gas Drilling services and we also provide Drilling Equipment for you with the b… https://t.co/k7GQKj1b5F</t>
  </si>
  <si>
    <t>We KRK Group provides Oil and Gas Offshore and Onshore drilling rigs within your cost with the best equipment. 
For details you can contact @+91 9848714455
Visit: https://t.co/wYtdHHHnS8
#oilandgas #oilandgasdrilling #offshoredrilling #driilingequipment #oilandgasservices https://t.co/3U26ySXiPx</t>
  </si>
  <si>
    <t>Have you heard the news? Georgia's coastal ocean advocates announced the designation of Georgia's offshore waters as an international #HopeSpot earlier this month. Let's keep up the work to protect our coast from #offshoredrilling and other threats! https://t.co/o7MfQtrthS https://t.co/Nt9MgmpCoK</t>
  </si>
  <si>
    <t>Check out our latest blog in honor of National Healthy Skin Month: https://t.co/dtK1lSdJ79
#november #oilandgasindustry #humanresources #skinprotection #outdoor #offshoredrilling https://t.co/aFBfsfC2R8</t>
  </si>
  <si>
    <t>RT @ns_advocate: â€œYou canâ€™t eat oil, and you canâ€™t eat moneyâ€ â€“ 12 Nova Scotia municipalities call for offshore drilling inquiry https://t.â€¦</t>
  </si>
  <si>
    <t>RT @DevetRobert: â€œYou canâ€™t eat oil, and you canâ€™t eat moneyâ€ â€“ 12 Nova Scotia municipalities call for offshore drilling inquiry https://t.â€¦</t>
  </si>
  <si>
    <t>Great to read case stories from happy customers who have replaced their L.O. Purifiers with GreenOil Filters.… https://t.co/IRChvvqItv</t>
  </si>
  <si>
    <t>Visit us today @ https://t.co/cmc7pUZjIu 
#watermaker #marine #offshoredrilling #oilandgas #reverseosmosis #desalination #workboat #osv #offshore #uswatermaker https://t.co/UsRabg15nl</t>
  </si>
  <si>
    <t>RT @uswatermaker: Visit us today @ https://t.co/cmc7pUZjIu 
#watermaker #marine #offshoredrilling #oilandgas #reverseosmosis #desalinationâ€¦</t>
  </si>
  <si>
    <t>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t>
  </si>
  <si>
    <t>RT @BigJMcC: â¦@GreenMissionâ© introduces municipal leaders whose councils have passed motions calling for a public inquiry into #OffshoreDriâ€¦</t>
  </si>
  <si>
    <t>RT @BigJMcC: #nsfm2019 #OffshoreDrilling @Surfrider @CouncilofCDNs https://t.co/DmBNaLBflS</t>
  </si>
  <si>
    <t>RT @ncelenviro: States that passed legislation banning #offshoredrilling in 2019:
âœ… Maine
âœ… New Hampshire
âœ… New York
âœ… Oregon
Learn more aâ€¦</t>
  </si>
  <si>
    <t>Then Mayor of Mahone Bay David Devenne and John Weber (Councilor of Bradley Beach, NJ and staff @Surfrider, all around offshore-drilling-fighter) were on CBC @infomorning talking more about municipalities' role in really questioning #offshoredrilling https://t.co/2eWFPgylWt</t>
  </si>
  <si>
    <t>RT @RobinTress: Meanwhile in Newfoundland, @FFAW_Unifor is also fighting for recognition that the fisheries depend on healthy oceans, and fâ€¦</t>
  </si>
  <si>
    <t>States that passed legislation banning #offshoredrilling in 2019:
✅ Maine
✅ New Hampshire
✅ New York
✅ Oregon
Lear… https://t.co/8En5TihQj5</t>
  </si>
  <si>
    <t>States that passed legislation banning #offshoredrilling in 2019:
âœ… Maine
âœ… New Hampshire
âœ… New York
âœ… Oregon
Learn more about this and other state action in 2019: https://t.co/sDNO7k9isa https://t.co/z7JsacUfi6</t>
  </si>
  <si>
    <t>New project
Soehanah jack up rig sedang membuat Sumur baru jenis monopod di Zulu oil field PHE ONWJ 
#oilfield #offshoredrilling #pheonwjpertamina @ Zulu F/S, kepulauan seribu area, laut… https://t.co/sggpGfrPyQ</t>
  </si>
  <si>
    <t>#parkerhydraulics #supportlocalbusiness #norwich #independentsupplier #offshoredrilling #offshore #eastofengland #couplings #hydraulics #hydraulicsystem #hydraulichose #yarmouthmaine #yarmouthport #yarmouthharbour #onlineshop #angliafarmers #oilfield #oilandgas https://t.co/97ZQxK7oHc</t>
  </si>
  <si>
    <t>#OffshoreDrilling #NotWorthTheRisk #IndustryCapture #BigOil #nspoli @CNSOPB    
@bbundale: The 267-page @Stantec r… https://t.co/JHZfez95wB</t>
  </si>
  <si>
    <t>⁦@NSLiberal⁩ members on Law Amendments Committee to teenage climate strikers:
“Father knows best.”
#nspoli #ClimateChange #StopAltonGas #Biomass #OffshoreDrilling ⁦@RobinTress⁩ ⁦@EcologyAction⁩ ⁦@HealthyForestNS⁩  https://t.co/mVkivzvdmy</t>
  </si>
  <si>
    <t>@HfxExaminer has taken the first two parts of Linda Pannozzo’s four-part “The Climate Emergency” series out from be… https://t.co/nGuygizMGS</t>
  </si>
  <si>
    <t>@NSNDP @nspc @NS_Energy_Mines @NSLiberal @nsfedmuni @CNSOPB @CouncilofCDNs @JustinTrudeau @ns_advocate @cathmckenna @BernJordanMP @AndyFillmoreHFX @DarrenFisherNS @darrellsamson @geoffregan @JaimeBattiste @StephenMcNeil @HomeMattersCB 4) @bydarrylfears @washingtonpost An oil spill that has been quietly leaking millions of barrels into the Gulf of Mexico has gone unplugged for so long that it now verges on becoming one of the worst offshore disasters in U.S. history. #OffshoreDrilling https://t.co/xW5yIQG48n</t>
  </si>
  <si>
    <t>â€œYou canâ€™t eat oil, and you canâ€™t eat moneyâ€ â€“ 12 Nova Scotia municipalities call for offshore drilling inquiry https://t.co/cFwakpu9Ie  #nspoli #offshoredrilling</t>
  </si>
  <si>
    <t>@NS_Energy_Mines @RobinTress @Surfrider @nsfedmuni @WayeMason @PamMood @bill_karsten @TheRickHoweShow @katiehartai @CBCNS @thestarhalifax @CTVAtlantic @angiles @CNSOPB @nsgov @HomeMattersCB @GreenMission @EcologyAction @ecelaw @gleboutillier @joan_baxter @NSNDP @nspc @thesmacleodshow @tarynalgrant @frankscribbler @caora_mck @Tim_Bousquet @DavidMaherNL #RogerGrimes #OffshoreDrilling #nlpoli @CNLOPB https://t.co/BWZxsoYKx3</t>
  </si>
  <si>
    <t>PUXLEY: The oil industryâ€™s earnings largely leave the province, while total royalty revenues from 16 years of production offshore amount to less than one yearâ€™s revenue from seafood exports. #offshoredrilling #BigOil @CNSOPB</t>
  </si>
  <si>
    <t>NEWS RELEASE from NS Offshore Alliance.  #OffshoreDrilling @BernJordanMP @JustinTrudeau @JoAnnRobertsHFX @theJagmeetSingh 
https://t.co/o7hzePbVdn</t>
  </si>
  <si>
    <t>@StephenMcNeil made it quite clear with his last cabinet shuffle in July, 2018 - which included a telltale reorganization of @nsgov depts. - that he was doubling down on resource extraction as his preferred economic model. #offshoredrilling 
@NovaMac https://t.co/ckMRmkqYIJ</t>
  </si>
  <si>
    <t>@frankscribbler @MatthewDalyWDC The votes come as the Trump admin is reevaluating a plan to sharply expand #OffshoreDrilling amid a series of court challenges.
Republican and Democratic governors and lawmakers from coastal states strongly oppose expanded drilling. https://t.co/tQnozsdRXx</t>
  </si>
  <si>
    <t>Mahone Bay Mayor David Devenne will be on @TheRickHoweShow today at 12:15 to explain why 12 Nova Scotia municipalities are calling on the federal govt. to hold a public inquiry on #OffshoreDrilling. 
#NSFM2019 #nspoli #Halifax @BernJordanMP @HomeMattersCB @nsfedmuni @FCM_online https://t.co/7fVfon32B0</t>
  </si>
  <si>
    <t>#nsfm2019 #OffshoreDrilling @Surfrider @CouncilofCDNs https://t.co/DmBNaLBflS</t>
  </si>
  <si>
    <t>#Halifax #MahoneBay #OffshoreDrilling @TheRickHoweShow @katiehartai @thesmacleodshow @m_brand @toddveinotte @NEWS957 @LHNOWnews @SouthCoastNS @QCCRradio @ckbwradio https://t.co/9CTR06KUVV</t>
  </si>
  <si>
    <t>â€œYou canâ€™t eat oil, and you canâ€™t eat moneyâ€ â€“ 12 Nova Scotia municipalities call for offshore drilling inquiry https://t.co/qsUZovum9S  #nspoli #offshoredrilling</t>
  </si>
  <si>
    <t>RT @RobinTress: And it's only Wednesday! On Friday evening we're hosting a public discussion in #MahoneBay on how local communities can andâ€¦</t>
  </si>
  <si>
    <t>RT @SierraClubCan: "You can't eat #oil and you can't eat money."  Municipalities call for inquiry into effects of #OffshoreDrilling. #NovaSâ€¦</t>
  </si>
  <si>
    <t>RT @BigJMcC: Mahone Bay Mayor David Devenne will be on @TheRickHoweShow today at 12:15 to explain why 12 Nova Scotia municipalities are calâ€¦</t>
  </si>
  <si>
    <t>RT @BigJMcC: @KevinTobin58 #nlpoli #OffshoreDrilling #RogerGrimes @CNLOPB @GreenMission @RobinTress @angiles @gleboutillier @VOCMOpenline h…</t>
  </si>
  <si>
    <t>@KevinTobin58 #nlpoli #OffshoreDrilling #RogerGrimes @CNLOPB @GreenMission @RobinTress @angiles @gleboutillier… https://t.co/aDtJr19xeS</t>
  </si>
  <si>
    <t>RT @BigJMcC: #nsfm2019 #offshoredrilling #NovaScotia https://t.co/X6MKf8JwKy</t>
  </si>
  <si>
    <t>RT @SierraClubCan: AMAZING! Twelve municipal governments in #NovaScotia #CANADA call for an inquiry into #OffshoreDrilling | Information Moâ€¦</t>
  </si>
  <si>
    <t>It's up to us stop #OffshoreDrilling. Join us Friday evening Nov. 8th in Mahone Bay #NovaScotia to learn more about how communities are fighting back.  https://t.co/8t4zGIORcK</t>
  </si>
  <si>
    <t>AMAZING! Twelve municipal governments in #NovaScotia #CANADA call for an inquiry into #OffshoreDrilling | Information Morning - NS with Louise Renault, Portia Clark | Live Radio | CBC Listen  #nsfm2019 https://t.co/m5N0iVUBLu</t>
  </si>
  <si>
    <t>"You can't eat #oil and you can't eat money."  Municipalities call for inquiry into effects of #OffshoreDrilling. #NovaScotia  #nsfm2019 https://t.co/DW5bCqJo06</t>
  </si>
  <si>
    <t>RT @RobinTress: While all of this was going the signatures on our petition calling for an inquiry and moratorium on #offshoredrilling tippeâ€¦</t>
  </si>
  <si>
    <t>Trump's offshore drilling plan is a climate disaster. Burning all the oil and gas he wants to drill would add as ma… https://t.co/VJVL1F8qXp</t>
  </si>
  <si>
    <t>Trump's offshore drilling plan is a disaster for coastal communities. It would result in 10 times more oil spills t… https://t.co/AM4azUd3Tj</t>
  </si>
  <si>
    <t>offshoredrilling via NodeXL https://t.co/92tI4Fn2UO
@brianfrosh
@bigjmcc
@danbacher
@kevindk82
@enviroaction
@plattsoil
@stateimpactcntr
@turtlewoman777
@henrymcmaster
@nrdc_af
Top hashtags:
#offshoredrilling
#jerrybrown
#califmpas
#sableisland
#drilling
#oilandgas /</t>
  </si>
  <si>
    <t>Meanwhile in Newfoundland, @FFAW_Unifor is also fighting for recognition that the fisheries depend on healthy oceans, and fishermen need to be heard when they raise concerns about #offshoredrilling https://t.co/nioQtFogUR #nspoli #nsfm2019 #protectoffshorens</t>
  </si>
  <si>
    <t>While all of this was going the signatures on our petition calling for an inquiry and moratorium on #offshoredrilling tipped past 66,000!  https://t.co/eI8I0GDFaR</t>
  </si>
  <si>
    <t>And it's only Wednesday! On Friday evening we're hosting a public discussion in #MahoneBay on how local communities can and should fight for an inquiry and moratorium on #offshoredrilling! All are welcome (especially municipal reps!) #nspoli  #nsfm2019 https://t.co/u6QGv3yJK6</t>
  </si>
  <si>
    <t>RT @tvickBREDL: @NC_Governor Like they are fighting #offshoredrilling?</t>
  </si>
  <si>
    <t>@NC_Governor Like they are fighting #offshoredrilling?</t>
  </si>
  <si>
    <t>RT @HolisticPsy1: offshoredrilling via NodeXL https://t.co/92tI4Fn2UO
@brianfrosh
@bigjmcc
@danbacher
@kevindk82
@enviroaction
@plattsoil
@â€¦</t>
  </si>
  <si>
    <t>MEDIA ADVISORY: Twelve NS municipal governments call for offshore drilling inquiry
NEWS CONFERENCE: Tues. Nov. 5th… https://t.co/H1ZoskSka8</t>
  </si>
  <si>
    <t>â¦@GreenMissionâ© introduces municipal leaders whose councils have passed motions calling for a public inquiry into #OffshoreDrilling in Nova Scotia. â¦@CNSOPBâ© â¦@nsfedmuniâ© #nspoli â¦@NS_Energy_Minesâ© â¦@HomeMattersCBâ© https://t.co/elCntbDjsT</t>
  </si>
  <si>
    <t>Mahone Bay Mayor David Deveney and Digby County Deputy Mayor Linda Gregory are urging the federal govt. to launch a public inquiry into #offshoredrilling. https://t.co/5GfRR86lpe</t>
  </si>
  <si>
    <t>#nsfm2019 #offshoredrilling #NovaScotia https://t.co/X6MKf8JwKy</t>
  </si>
  <si>
    <t>"federal judge who overturned the Obama administration's initial six-month moratorium on deepwater oil drilling has refused to disqualify himself from the case, when he has made personal investments in off shore drilling including BP"
#GulfOfMexico
#BP
#OffShoreDrilling
#OilSpill https://t.co/JqcZClqFJU</t>
  </si>
  <si>
    <t>RT @HolisticPsy1: "federal judge who overturned the Obama administration's initial six-month moratorium on deepwater oil drilling has refus…</t>
  </si>
  <si>
    <t>@GavinNewsom @AlexReagan123 If you believe in climate Change, @GavinNewsom, why don't you support an end to new oil &amp;amp; gas drilling, why do you promote the #DeltaTunnel, why don't you oppose new #offshoredrilling in state waters and why haven't you pushed for setbacks around oil wells? #ourlastchacne</t>
  </si>
  <si>
    <t>RT @DanBacher: @GavinNewsom @AlexReagan123 If you believe in climate Change, @GavinNewsom, why don't you support an end to new oil &amp;amp; gas dr…</t>
  </si>
  <si>
    <t>My question to NGOs &amp;amp; journalists: Why won't you discuss how offshore drilling in state waters has expanded in recent years? And why won't you discuss how a #BigOil lobbyist led a CA #marineprotectedareas panel as she was lobbying for new #offshoredrilling? #ourlastchance</t>
  </si>
  <si>
    <t>RT @DanBacher: My question to NGOs &amp;amp; journalists: Why won't you discuss how offshore drilling in state waters has expanded in recent years?â€¦</t>
  </si>
  <si>
    <t>Trump Bans Offshore #Logging https://t.co/gaYdsayRn7 #californiawildfires #offshoredrilling https://t.co/O5NFLmnGpE</t>
  </si>
  <si>
    <t>#Arctic #OffshoreDrilling #PolarBears #Sustainability</t>
  </si>
  <si>
    <t>#Conservation #BioDiversity #Sustainability #PolarBears #Beluga #BelugaWhales #ProtectPolarBears #Arctic… https://t.co/VwunPZ02HA</t>
  </si>
  <si>
    <t>https://neftegaz.ru/en/news/Offshoredrilling/502889-eni-new-resources-discovered-in-the-gulf-of-suez-offshore-egypt/</t>
  </si>
  <si>
    <t>https://twitter.com/i/web/status/1189128041974435840</t>
  </si>
  <si>
    <t>https://twitter.com/i/web/status/1189612508379779073</t>
  </si>
  <si>
    <t>https://twitter.com/i/web/status/1189615218537762817</t>
  </si>
  <si>
    <t>https://support.nwfactionfund.org/page/9635/donate/1?en_chan=tw&amp;locale=en-US&amp;ea.tracking.id=&amp;en_ref=20303057</t>
  </si>
  <si>
    <t>https://twitter.com/i/web/status/1190053260817616897</t>
  </si>
  <si>
    <t>https://twitter.com/i/web/status/1190053884594728960</t>
  </si>
  <si>
    <t>https://www.api.org/~/media/Files/Policy/Exploration/NC-One-Pager.pdf</t>
  </si>
  <si>
    <t>https://twitter.com/i/web/status/1188814131165614080</t>
  </si>
  <si>
    <t>https://twitter.com/i/web/status/1189436139435941888</t>
  </si>
  <si>
    <t>https://twitter.com/i/web/status/1189877900310458369</t>
  </si>
  <si>
    <t>https://www.linkedin.com/slink?code=eas6jdA https://www.linkedin.com/slink?code=evaSY6S</t>
  </si>
  <si>
    <t>https://twitter.com/i/web/status/1189518392929091584</t>
  </si>
  <si>
    <t>http://www.krkgroupservices.com</t>
  </si>
  <si>
    <t>https://www.connectsavannah.com/NewsFeed/archives/2019/10/11/georgia-earns-prestigious-hope-spot-designation#targetText=The Hope Spot is comprised,square mile of the ocean</t>
  </si>
  <si>
    <t>https://www.linkedin.com/slink?code=eh2bpFV</t>
  </si>
  <si>
    <t>https://twitter.com/i/web/status/1188821816740941825</t>
  </si>
  <si>
    <t>https://hdsmarine.com/ro-watermakers</t>
  </si>
  <si>
    <t>https://act.oceana.org/page/51099/action/1</t>
  </si>
  <si>
    <t>https://twitter.com/bigjmcc/status/1192099414451593217</t>
  </si>
  <si>
    <t>https://www.cbc.ca/listen/live-radio/1-27-information-morning-ns/clip/15745117-twelve-municipal-governments-in-nova-scotia-call-for-an-inquiry-into-offshore-drilling</t>
  </si>
  <si>
    <t>https://twitter.com/i/web/status/1188953651647258625</t>
  </si>
  <si>
    <t>https://www.ncel.net/2019-energy-and-climate-successes</t>
  </si>
  <si>
    <t>https://www.instagram.com/mfdls48n</t>
  </si>
  <si>
    <t>https://twitter.com/i/web/status/1188088795859738625</t>
  </si>
  <si>
    <t>https://www.thestar.com/halifax/2019/10/28/teens-tell-nova-scotia-government-climate-targets-arent-good-enough.html</t>
  </si>
  <si>
    <t>https://twitter.com/i/web/status/1189538167826927616</t>
  </si>
  <si>
    <t>https://nationalpost.com/commodities/energy/a-14-year-long-oil-spill-in-gulf-of-mexico-verges-on-becoming-one-of-the-worst-in-us-history/wcm/8cfa1953-f35d-4828-87bd-d6c172b155b1</t>
  </si>
  <si>
    <t>https://nsadvocate.org/2019/11/05/you-cant-eat-oil-and-you-cant-eat-money-12-nova-scotia-municipalities-call-for-offshore-drilling-inquiry/</t>
  </si>
  <si>
    <t>https://www.thetelegram.com/news/local/cnlopb-pays-for-chair-roger-grimes-flights-from-south-carolina-to-st-johns-for-some-meetings-338904/</t>
  </si>
  <si>
    <t>https://canadians.org/media/twelve-municipal-governments-nova-scotia-call-offshore-drilling-inquiry</t>
  </si>
  <si>
    <t>https://ipolitics.ca/2018/07/05/nova-scotia-cabinet-shuffle-shifts-focus-to-mining-forestry-and-the-environment/</t>
  </si>
  <si>
    <t>https://www.thecoastlandtimes.com/2019/09/12/house-approves-oil-drilling-ban-off-atlantic-and-pacific-coasts/</t>
  </si>
  <si>
    <t>https://twitter.com/RobinTress/status/1192196273920757761</t>
  </si>
  <si>
    <t>https://twitter.com/i/web/status/1189533447045505024</t>
  </si>
  <si>
    <t>https://twitter.com/chronicleherald/status/1191841368601182208</t>
  </si>
  <si>
    <t>https://www.facebook.com/events/677705545968483?active_tab=about</t>
  </si>
  <si>
    <t>https://www.thechronicleherald.ca/news/local/12-nova-scotia-municipalities-call-for-public-inquiry-into-the-impact-of-offshore-drilling-and-exploration-372635/</t>
  </si>
  <si>
    <t>https://twitter.com/i/web/status/1188626938811867137</t>
  </si>
  <si>
    <t>https://twitter.com/i/web/status/1188849163246755841</t>
  </si>
  <si>
    <t>https://nodexlgraphgallery.org/Pages/Graph.aspx?graphID=180127</t>
  </si>
  <si>
    <t>https://www.cbc.ca/news/canada/newfoundland-labrador/ffaw-billion-dollar-crab-1.5346846</t>
  </si>
  <si>
    <t>https://secure.canadians.org/page/20746/petition/1</t>
  </si>
  <si>
    <t>https://www.facebook.com/events/677705545968483/</t>
  </si>
  <si>
    <t>https://twitter.com/i/web/status/1190339041067257858</t>
  </si>
  <si>
    <t>https://www.gishgallop.com/trump-bans-offshore-logging/</t>
  </si>
  <si>
    <t>https://twitter.com/i/web/status/1193619578120740865</t>
  </si>
  <si>
    <t>neftegaz.ru</t>
  </si>
  <si>
    <t>twitter.com</t>
  </si>
  <si>
    <t>nwfactionfund.org</t>
  </si>
  <si>
    <t>api.org</t>
  </si>
  <si>
    <t>linkedin.com linkedin.com</t>
  </si>
  <si>
    <t>krkgroupservices.com</t>
  </si>
  <si>
    <t>connectsavannah.com</t>
  </si>
  <si>
    <t>linkedin.com</t>
  </si>
  <si>
    <t>hdsmarine.com</t>
  </si>
  <si>
    <t>oceana.org</t>
  </si>
  <si>
    <t>cbc.ca</t>
  </si>
  <si>
    <t>ncel.net</t>
  </si>
  <si>
    <t>instagram.com</t>
  </si>
  <si>
    <t>thestar.com</t>
  </si>
  <si>
    <t>nationalpost.com</t>
  </si>
  <si>
    <t>nsadvocate.org</t>
  </si>
  <si>
    <t>thetelegram.com</t>
  </si>
  <si>
    <t>canadians.org</t>
  </si>
  <si>
    <t>ipolitics.ca</t>
  </si>
  <si>
    <t>thecoastlandtimes.com</t>
  </si>
  <si>
    <t>facebook.com</t>
  </si>
  <si>
    <t>thechronicleherald.ca</t>
  </si>
  <si>
    <t>nodexlgraphgallery.org</t>
  </si>
  <si>
    <t>gishgallop.com</t>
  </si>
  <si>
    <t>offshoredrilling notworththerisk industrycapture bigoil nspoli</t>
  </si>
  <si>
    <t>nspoli climatechange</t>
  </si>
  <si>
    <t>offshoredrilling</t>
  </si>
  <si>
    <t>underwatercutting underwaterwelding offshoredrilling energyproduction</t>
  </si>
  <si>
    <t>arabnews japan gcc oil peakoil oilprice offshoredrilling shale hydrocarbons adnoc oott</t>
  </si>
  <si>
    <t>fii2019 riyadh saudiarabia</t>
  </si>
  <si>
    <t>oott oilprice offshoredrilling adnoc hydrocarbons crude opec refinery energysecurity aramco reserves reserves tanker china noc mbs</t>
  </si>
  <si>
    <t>oilandgas oilandgasdrilling offshoredrilling driilingequipment oilandgasservices</t>
  </si>
  <si>
    <t>hopespot offshoredrilling</t>
  </si>
  <si>
    <t>november oilandgasindustry humanresources skinprotection outdoor offshoredrilling</t>
  </si>
  <si>
    <t>watermaker marine offshoredrilling oilandgas reverseosmosis desalination workboat osv offshore uswatermaker</t>
  </si>
  <si>
    <t>watermaker marine offshoredrilling oilandgas reverseosmosis desalination</t>
  </si>
  <si>
    <t>offshoredrilling protectourcoast</t>
  </si>
  <si>
    <t>nsfm2019 offshoredrilling</t>
  </si>
  <si>
    <t>oilfield offshoredrilling pheonwjpertamina</t>
  </si>
  <si>
    <t>parkerhydraulics supportlocalbusiness norwich independentsupplier offshoredrilling offshore eastofengland couplings hydraulics hydraulicsystem hydraulichose yarmouthmaine yarmouthport yarmouthharbour onlineshop angliafarmers oilfield oilandgas</t>
  </si>
  <si>
    <t>nspoli climatechange stopaltongas biomass offshoredrilling</t>
  </si>
  <si>
    <t>nspoli offshoredrilling</t>
  </si>
  <si>
    <t>rogergrimes offshoredrilling nlpoli</t>
  </si>
  <si>
    <t>offshoredrilling bigoil</t>
  </si>
  <si>
    <t>offshoredrilling nsfm2019 nspoli halifax</t>
  </si>
  <si>
    <t>halifax mahonebay offshoredrilling</t>
  </si>
  <si>
    <t>mahonebay</t>
  </si>
  <si>
    <t>oil offshoredrilling</t>
  </si>
  <si>
    <t>nlpoli offshoredrilling rogergrimes</t>
  </si>
  <si>
    <t>nsfm2019 offshoredrilling novascotia</t>
  </si>
  <si>
    <t>novascotia canada offshoredrilling</t>
  </si>
  <si>
    <t>offshoredrilling novascotia</t>
  </si>
  <si>
    <t>novascotia canada offshoredrilling nsfm2019</t>
  </si>
  <si>
    <t>oil offshoredrilling novascotia nsfm2019</t>
  </si>
  <si>
    <t>offshoredrilling jerrybrown califmpas sableisland drilling oilandgas</t>
  </si>
  <si>
    <t>offshoredrilling nspoli nsfm2019 protectoffshorens</t>
  </si>
  <si>
    <t>mahonebay offshoredrilling nspoli nsfm2019</t>
  </si>
  <si>
    <t>offshoredrilling nspoli</t>
  </si>
  <si>
    <t>gulfofmexico bp offshoredrilling oilspill</t>
  </si>
  <si>
    <t>deltatunnel offshoredrilling ourlastchacne</t>
  </si>
  <si>
    <t>bigoil marineprotectedareas offshoredrilling ourlastchance</t>
  </si>
  <si>
    <t>logging californiawildfires offshoredrilling</t>
  </si>
  <si>
    <t>arctic offshoredrilling polarbears sustainability</t>
  </si>
  <si>
    <t>conservation biodiversity sustainability polarbears beluga belugawhales protectpolarbears arctic</t>
  </si>
  <si>
    <t>https://pbs.twimg.com/tweet_video_thumb/EHpzRpDUYAA8yDp.jpg</t>
  </si>
  <si>
    <t>https://pbs.twimg.com/media/EIThYGwXkAAH9EO.jpg</t>
  </si>
  <si>
    <t>https://pbs.twimg.com/media/EInJnwIVAAE-3pT.jpg</t>
  </si>
  <si>
    <t>https://pbs.twimg.com/media/EInbq_JXkAEbUjg.jpg</t>
  </si>
  <si>
    <t>https://pbs.twimg.com/media/EIobCO-XYAIzdKw.jpg</t>
  </si>
  <si>
    <t>https://pbs.twimg.com/media/EItA9HYUcAAuQQX.jpg</t>
  </si>
  <si>
    <t>https://pbs.twimg.com/media/EItx-0sXsAcGoRJ.jpg</t>
  </si>
  <si>
    <t>https://pbs.twimg.com/media/EIuPP-wXUAAI6oU.png</t>
  </si>
  <si>
    <t>https://pbs.twimg.com/media/EIwOLWWXkAAcMdT.jpg</t>
  </si>
  <si>
    <t>https://pbs.twimg.com/media/EIsos8gWkAAGtLp.jpg</t>
  </si>
  <si>
    <t>https://pbs.twimg.com/media/EIobS2zXkAAPXo7.jpg</t>
  </si>
  <si>
    <t>https://pbs.twimg.com/media/EIodJY-WwAMe0v0.jpg</t>
  </si>
  <si>
    <t>https://pbs.twimg.com/media/EIy3DTlW4AI7Wfr.jpg</t>
  </si>
  <si>
    <t>https://pbs.twimg.com/media/EI-jFLMXUAIGj8x.jpg</t>
  </si>
  <si>
    <t>http://pbs.twimg.com/profile_images/1131342106256187394/1cmxZBI__normal.jpg</t>
  </si>
  <si>
    <t>http://pbs.twimg.com/profile_images/577676690442223616/QFMocWxO_normal.jpeg</t>
  </si>
  <si>
    <t>http://pbs.twimg.com/profile_images/378800000779772281/5f36ec7c324faf5565092b7cc5df9aa7_normal.jpeg</t>
  </si>
  <si>
    <t>http://pbs.twimg.com/profile_images/916607835219341312/N3Kvjke2_normal.jpg</t>
  </si>
  <si>
    <t>http://pbs.twimg.com/profile_images/884762247242936321/xoZAe4sB_normal.jpg</t>
  </si>
  <si>
    <t>http://pbs.twimg.com/profile_images/776108420999090177/ccwYG4tO_normal.jpg</t>
  </si>
  <si>
    <t>http://pbs.twimg.com/profile_images/732071945/CapeCoral_normal.jpg</t>
  </si>
  <si>
    <t>http://pbs.twimg.com/profile_images/2639225391/a6d40665ffef3863b666384113e0828b_normal.jpeg</t>
  </si>
  <si>
    <t>http://pbs.twimg.com/profile_images/1189735312077053952/IMCd1Z8a_normal.jpg</t>
  </si>
  <si>
    <t>http://pbs.twimg.com/profile_images/1157361163983884288/nbfMB0Fx_normal.jpg</t>
  </si>
  <si>
    <t>http://pbs.twimg.com/profile_images/378800000751952076/efc8d0e0d8f40780eac14890a349fb52_normal.jpeg</t>
  </si>
  <si>
    <t>http://pbs.twimg.com/profile_images/692657187328520192/zeI6TleC_normal.jpg</t>
  </si>
  <si>
    <t>http://pbs.twimg.com/profile_images/1168837767125712896/ZMTuVJe4_normal.jpg</t>
  </si>
  <si>
    <t>http://pbs.twimg.com/profile_images/1182859423254892544/5QlxWl64_normal.jpg</t>
  </si>
  <si>
    <t>http://pbs.twimg.com/profile_images/938569742423429120/eNJniOut_normal.jpg</t>
  </si>
  <si>
    <t>http://pbs.twimg.com/profile_images/1194297558656520193/XfPeaZk-_normal.png</t>
  </si>
  <si>
    <t>http://pbs.twimg.com/profile_images/509262764158615552/5FXgWCjr_normal.jpeg</t>
  </si>
  <si>
    <t>http://pbs.twimg.com/profile_images/1152811940256686080/0cvcqb4M_normal.jpg</t>
  </si>
  <si>
    <t>http://pbs.twimg.com/profile_images/378800000382901132/6c8ce53cb7a464ca2b914c268340abe6_normal.png</t>
  </si>
  <si>
    <t>http://pbs.twimg.com/profile_images/1169660215224143872/xIiC6juh_normal.jpg</t>
  </si>
  <si>
    <t>http://pbs.twimg.com/profile_images/1148339148467638276/LLyoxVSH_normal.jpg</t>
  </si>
  <si>
    <t>http://pbs.twimg.com/profile_images/1092549305334870016/ZuGhOktk_normal.jpg</t>
  </si>
  <si>
    <t>http://pbs.twimg.com/profile_images/1186706424514174982/ptetajD-_normal.jpg</t>
  </si>
  <si>
    <t>http://pbs.twimg.com/profile_images/1192072851987292160/_gcZ85LI_normal.jpg</t>
  </si>
  <si>
    <t>http://pbs.twimg.com/profile_images/1115798458131197953/sZ6oyVJB_normal.png</t>
  </si>
  <si>
    <t>http://pbs.twimg.com/profile_images/1003662005373427712/yDU36WO9_normal.jpg</t>
  </si>
  <si>
    <t>http://pbs.twimg.com/profile_images/1017122729357553666/KqO-IE6p_normal.jpg</t>
  </si>
  <si>
    <t>http://pbs.twimg.com/profile_images/858099323254558720/dSqPtzP9_normal.jpg</t>
  </si>
  <si>
    <t>http://pbs.twimg.com/profile_images/934186716562419714/oexywtUW_normal.jpg</t>
  </si>
  <si>
    <t>http://pbs.twimg.com/profile_images/1012138313866776577/eOVSmf2Y_normal.jpg</t>
  </si>
  <si>
    <t>http://pbs.twimg.com/profile_images/1169288515512872966/Bz-9B162_normal.jpg</t>
  </si>
  <si>
    <t>http://abs.twimg.com/sticky/default_profile_images/default_profile_normal.png</t>
  </si>
  <si>
    <t>http://pbs.twimg.com/profile_images/1066801391153246209/Jv9xJQ-H_normal.jpg</t>
  </si>
  <si>
    <t>http://pbs.twimg.com/profile_images/1008107008631992320/4V1vr0hC_normal.jpg</t>
  </si>
  <si>
    <t>http://pbs.twimg.com/profile_images/1188215761879199745/4r00iAnM_normal.jpg</t>
  </si>
  <si>
    <t>http://pbs.twimg.com/profile_images/702620331064827904/L22Rocse_normal.jpg</t>
  </si>
  <si>
    <t>http://pbs.twimg.com/profile_images/1184415129326280704/VQyaL6Jy_normal.jpg</t>
  </si>
  <si>
    <t>http://pbs.twimg.com/profile_images/1159154728384811008/1NZ2dVWk_normal.jpg</t>
  </si>
  <si>
    <t>http://pbs.twimg.com/profile_images/958655642419408896/XGC1QlVM_normal.jpg</t>
  </si>
  <si>
    <t>http://pbs.twimg.com/profile_images/502816272208232448/1m3pU-Rb_normal.jpeg</t>
  </si>
  <si>
    <t>http://pbs.twimg.com/profile_images/592490033451573251/_d-VGrJE_normal.jpg</t>
  </si>
  <si>
    <t>http://pbs.twimg.com/profile_images/1170438951930388480/XQpZgBL9_normal.jpg</t>
  </si>
  <si>
    <t>http://pbs.twimg.com/profile_images/1191675667491897344/kNYHmmzr_normal.jpg</t>
  </si>
  <si>
    <t>http://pbs.twimg.com/profile_images/1144234018352902144/Hdt9zQon_normal.png</t>
  </si>
  <si>
    <t>http://pbs.twimg.com/profile_images/1025406011597774848/MQDkAuIA_normal.jpg</t>
  </si>
  <si>
    <t>http://pbs.twimg.com/profile_images/1187891726314291200/VT6K96sR_normal.jpg</t>
  </si>
  <si>
    <t>http://pbs.twimg.com/profile_images/1116137265447800834/E-msxmNA_normal.jpg</t>
  </si>
  <si>
    <t>http://pbs.twimg.com/profile_images/1140638147883069440/mW2CnBji_normal.jpg</t>
  </si>
  <si>
    <t>http://pbs.twimg.com/profile_images/1192414760417054723/wCylZKKG_normal.jpg</t>
  </si>
  <si>
    <t>http://pbs.twimg.com/profile_images/769215828705312768/U_ZhhoH9_normal.jpg</t>
  </si>
  <si>
    <t>http://pbs.twimg.com/profile_images/884789859264729089/qcpiiOKR_normal.jpg</t>
  </si>
  <si>
    <t>http://pbs.twimg.com/profile_images/607943440547127297/AdYuGWFV_normal.jpg</t>
  </si>
  <si>
    <t>http://pbs.twimg.com/profile_images/878715391333236737/UAJUTwY8_normal.jpg</t>
  </si>
  <si>
    <t>http://pbs.twimg.com/profile_images/846164631693508612/PvVvO_xy_normal.jpg</t>
  </si>
  <si>
    <t>http://pbs.twimg.com/profile_images/1148733386099478533/1g5XriX7_normal.png</t>
  </si>
  <si>
    <t>http://pbs.twimg.com/profile_images/992396702572310528/Yuxg5hh4_normal.jpg</t>
  </si>
  <si>
    <t>http://pbs.twimg.com/profile_images/984202035858944000/2XKpw3IG_normal.jpg</t>
  </si>
  <si>
    <t>http://pbs.twimg.com/profile_images/1064915840963764225/azMdSNEB_normal.jpg</t>
  </si>
  <si>
    <t>http://pbs.twimg.com/profile_images/972315392285736960/yTc2lUw1_normal.jpg</t>
  </si>
  <si>
    <t>http://pbs.twimg.com/profile_images/951893133914144768/0zYitisF_normal.jpg</t>
  </si>
  <si>
    <t>http://pbs.twimg.com/profile_images/1206808899/leaf-200_normal.jpg</t>
  </si>
  <si>
    <t>http://pbs.twimg.com/profile_images/1022509641719312385/2svvmsyj_normal.jpg</t>
  </si>
  <si>
    <t>http://pbs.twimg.com/profile_images/891361823265402880/LbDfMOop_normal.jpg</t>
  </si>
  <si>
    <t>http://pbs.twimg.com/profile_images/885171092188532737/RN-Xynsf_normal.jpg</t>
  </si>
  <si>
    <t>http://pbs.twimg.com/profile_images/1145517762447630336/oG-uFTwO_normal.png</t>
  </si>
  <si>
    <t>http://pbs.twimg.com/profile_images/3383548792/133e4da39c4016853108b38136c021ba_normal.jpeg</t>
  </si>
  <si>
    <t>http://pbs.twimg.com/profile_images/1169095678498394118/t5UsM-ib_normal.jpg</t>
  </si>
  <si>
    <t>http://pbs.twimg.com/profile_images/1063435487606710272/qKxX5vga_normal.jpg</t>
  </si>
  <si>
    <t>http://pbs.twimg.com/profile_images/454614393519472642/EgRaulju_normal.jpeg</t>
  </si>
  <si>
    <t>http://pbs.twimg.com/profile_images/565710210614824960/_tjijrkv_normal.jpeg</t>
  </si>
  <si>
    <t>http://pbs.twimg.com/profile_images/1124900018991792128/LTA1pCu-_normal.jpg</t>
  </si>
  <si>
    <t>https://twitter.com/#!/marion12moore/status/1188806046753660929</t>
  </si>
  <si>
    <t>https://twitter.com/#!/bastet_luxor/status/1189017564501790720</t>
  </si>
  <si>
    <t>https://twitter.com/#!/boxcanoe/status/1189182453711134720</t>
  </si>
  <si>
    <t>https://twitter.com/#!/craigrussell10/status/1189440191326511104</t>
  </si>
  <si>
    <t>https://twitter.com/#!/oeg_offshore/status/1189128041974435840</t>
  </si>
  <si>
    <t>https://twitter.com/#!/muiroffowlis/status/1189488432680189953</t>
  </si>
  <si>
    <t>https://twitter.com/#!/capecoraldaily/status/1189612508379779073</t>
  </si>
  <si>
    <t>https://twitter.com/#!/capecoraldaily/status/1189615218537762817</t>
  </si>
  <si>
    <t>https://twitter.com/#!/hulagirlpam/status/1189762354755620864</t>
  </si>
  <si>
    <t>https://twitter.com/#!/perfoblogger/status/1190053260817616897</t>
  </si>
  <si>
    <t>https://twitter.com/#!/perfoblogger/status/1190053884594728960</t>
  </si>
  <si>
    <t>https://twitter.com/#!/nc_sasquatch/status/1187388212479528960</t>
  </si>
  <si>
    <t>https://twitter.com/#!/janiceplus9/status/1190319807796850689</t>
  </si>
  <si>
    <t>https://twitter.com/#!/brocorankin/status/1190324039924928514</t>
  </si>
  <si>
    <t>https://twitter.com/#!/dartmouthcommon/status/1190339842372231169</t>
  </si>
  <si>
    <t>https://twitter.com/#!/peterhfx/status/1190344490940284935</t>
  </si>
  <si>
    <t>https://twitter.com/#!/emgfind/status/1190348562279723009</t>
  </si>
  <si>
    <t>https://twitter.com/#!/juliemceachern1/status/1190348970385694720</t>
  </si>
  <si>
    <t>https://twitter.com/#!/asaintl/status/1190363721597505536</t>
  </si>
  <si>
    <t>https://twitter.com/#!/milneice/status/1190377652970049538</t>
  </si>
  <si>
    <t>https://twitter.com/#!/nsrasta/status/1190627541960265730</t>
  </si>
  <si>
    <t>https://twitter.com/#!/riskparty63/status/1188814131165614080</t>
  </si>
  <si>
    <t>https://twitter.com/#!/riskparty63/status/1189436139435941888</t>
  </si>
  <si>
    <t>https://twitter.com/#!/riskparty63/status/1189877900310458369</t>
  </si>
  <si>
    <t>https://twitter.com/#!/riskparty63/status/1190995955207876608</t>
  </si>
  <si>
    <t>https://twitter.com/#!/krkgroupservice/status/1189518392929091584</t>
  </si>
  <si>
    <t>https://twitter.com/#!/krkgroupservice/status/1191705268276482049</t>
  </si>
  <si>
    <t>https://twitter.com/#!/gcvoters/status/1191725109821743104</t>
  </si>
  <si>
    <t>https://twitter.com/#!/allonehealth/status/1191794781447475201</t>
  </si>
  <si>
    <t>https://twitter.com/#!/solidarityhfx/status/1191839903207874560</t>
  </si>
  <si>
    <t>https://twitter.com/#!/noraondariviera/status/1191861646601445378</t>
  </si>
  <si>
    <t>https://twitter.com/#!/beccabluesky/status/1191907948324368385</t>
  </si>
  <si>
    <t>https://twitter.com/#!/tommychong840/status/1191910165844389888</t>
  </si>
  <si>
    <t>https://twitter.com/#!/megmcmorris/status/1191918762401894400</t>
  </si>
  <si>
    <t>https://twitter.com/#!/ma_mchugh/status/1192040316448264193</t>
  </si>
  <si>
    <t>https://twitter.com/#!/doinallrightbye/status/1192071282772324352</t>
  </si>
  <si>
    <t>https://twitter.com/#!/gorman_mary/status/1192090643620925442</t>
  </si>
  <si>
    <t>https://twitter.com/#!/uswatermaker/status/1188821816740941825</t>
  </si>
  <si>
    <t>https://twitter.com/#!/uswatermaker/status/1192117946413285377</t>
  </si>
  <si>
    <t>https://twitter.com/#!/waterdesal/status/1192119491469172737</t>
  </si>
  <si>
    <t>https://twitter.com/#!/arcworksca/status/1192131526017851392</t>
  </si>
  <si>
    <t>https://twitter.com/#!/suomigirl987/status/1192171856863870977</t>
  </si>
  <si>
    <t>https://twitter.com/#!/ty_savoy/status/1192177151661035520</t>
  </si>
  <si>
    <t>https://twitter.com/#!/kevinrns/status/1191795613672841223</t>
  </si>
  <si>
    <t>https://twitter.com/#!/kevinrns/status/1192187506265120768</t>
  </si>
  <si>
    <t>https://twitter.com/#!/peiseaweed/status/1192194773458788353</t>
  </si>
  <si>
    <t>https://twitter.com/#!/bjordheim91/status/1192202026043576320</t>
  </si>
  <si>
    <t>https://twitter.com/#!/earthling_47/status/1192204165465956353</t>
  </si>
  <si>
    <t>https://twitter.com/#!/enviro_techie/status/1192204194242940928</t>
  </si>
  <si>
    <t>https://twitter.com/#!/janer54/status/1192075727404982273</t>
  </si>
  <si>
    <t>https://twitter.com/#!/janer54/status/1192210990756171776</t>
  </si>
  <si>
    <t>https://twitter.com/#!/kendallrworth/status/1192220009046695937</t>
  </si>
  <si>
    <t>https://twitter.com/#!/robintress/status/1192196269340540928</t>
  </si>
  <si>
    <t>https://twitter.com/#!/maptheblue/status/1192220878639108097</t>
  </si>
  <si>
    <t>https://twitter.com/#!/letsfishsmarter/status/1192222092042948614</t>
  </si>
  <si>
    <t>https://twitter.com/#!/barbaraxlow/status/1192245739449135104</t>
  </si>
  <si>
    <t>https://twitter.com/#!/cate_johnson/status/1192250383969800192</t>
  </si>
  <si>
    <t>https://twitter.com/#!/jess_puddister/status/1192252243438903296</t>
  </si>
  <si>
    <t>https://twitter.com/#!/chewan59228792/status/1192253498533928961</t>
  </si>
  <si>
    <t>https://twitter.com/#!/ncelenviro/status/1188953651647258625</t>
  </si>
  <si>
    <t>https://twitter.com/#!/ncelenviro/status/1192204035920736256</t>
  </si>
  <si>
    <t>https://twitter.com/#!/sendavidwatters/status/1192269206059962368</t>
  </si>
  <si>
    <t>https://twitter.com/#!/michellegoats1/status/1192271908244512769</t>
  </si>
  <si>
    <t>https://twitter.com/#!/dylanpenner/status/1192273280545243137</t>
  </si>
  <si>
    <t>https://twitter.com/#!/muhsitorus/status/1192302173008187392</t>
  </si>
  <si>
    <t>https://twitter.com/#!/parkerhydr/status/1192343596445380608</t>
  </si>
  <si>
    <t>https://twitter.com/#!/bigjmcc/status/1188088795859738625</t>
  </si>
  <si>
    <t>https://twitter.com/#!/bigjmcc/status/1189160019914346501</t>
  </si>
  <si>
    <t>https://twitter.com/#!/bigjmcc/status/1189538167826927616</t>
  </si>
  <si>
    <t>https://twitter.com/#!/bigjmcc/status/1190623495274815488</t>
  </si>
  <si>
    <t>https://twitter.com/#!/ns_advocate/status/1191836336292020224</t>
  </si>
  <si>
    <t>https://twitter.com/#!/bigjmcc/status/1191760094557552640</t>
  </si>
  <si>
    <t>https://twitter.com/#!/joan_baxter/status/1191871239175987200</t>
  </si>
  <si>
    <t>https://twitter.com/#!/bigjmcc/status/1190586493590487040</t>
  </si>
  <si>
    <t>https://twitter.com/#!/bigjmcc/status/1191808134177837056</t>
  </si>
  <si>
    <t>https://twitter.com/#!/bigjmcc/status/1191900255115186177</t>
  </si>
  <si>
    <t>https://twitter.com/#!/bigjmcc/status/1192084296548438019</t>
  </si>
  <si>
    <t>https://twitter.com/#!/bigjmcc/status/1192091285919862784</t>
  </si>
  <si>
    <t>https://twitter.com/#!/bigjmcc/status/1192176080699973632</t>
  </si>
  <si>
    <t>https://twitter.com/#!/bigjmcc/status/1192409583131799553</t>
  </si>
  <si>
    <t>https://twitter.com/#!/devetrobert/status/1191836311352676352</t>
  </si>
  <si>
    <t>https://twitter.com/#!/nlsmith99/status/1191852326908235777</t>
  </si>
  <si>
    <t>https://twitter.com/#!/nlsmith99/status/1192410900004667392</t>
  </si>
  <si>
    <t>https://twitter.com/#!/mondi19999/status/1192415470793773056</t>
  </si>
  <si>
    <t>https://twitter.com/#!/brucestearman/status/1192429362446053377</t>
  </si>
  <si>
    <t>https://twitter.com/#!/greenmission/status/1189533529555832835</t>
  </si>
  <si>
    <t>https://twitter.com/#!/bigjmcc/status/1189533447045505024</t>
  </si>
  <si>
    <t>https://twitter.com/#!/greenmission/status/1191796345448869888</t>
  </si>
  <si>
    <t>https://twitter.com/#!/greenmission/status/1192072320749309953</t>
  </si>
  <si>
    <t>https://twitter.com/#!/greenmission/status/1192434294683324416</t>
  </si>
  <si>
    <t>https://twitter.com/#!/juliemreimer/status/1192436996339388417</t>
  </si>
  <si>
    <t>https://twitter.com/#!/bigjmcc/status/1192195857074081792</t>
  </si>
  <si>
    <t>https://twitter.com/#!/sierraclubcan/status/1191801994329182209</t>
  </si>
  <si>
    <t>https://twitter.com/#!/sierraclubcan/status/1192153003517775880</t>
  </si>
  <si>
    <t>https://twitter.com/#!/sierraclubcan/status/1192414711113027585</t>
  </si>
  <si>
    <t>https://twitter.com/#!/argylecolin/status/1192442496934170624</t>
  </si>
  <si>
    <t>https://twitter.com/#!/sunns902/status/1192454866100195328</t>
  </si>
  <si>
    <t>https://twitter.com/#!/sunns902/status/1192454745941778433</t>
  </si>
  <si>
    <t>https://twitter.com/#!/councilofcdns/status/1192211994499264513</t>
  </si>
  <si>
    <t>https://twitter.com/#!/councilofcdns/status/1192522485658476544</t>
  </si>
  <si>
    <t>https://twitter.com/#!/opirgtoronto/status/1192523164527529984</t>
  </si>
  <si>
    <t>https://twitter.com/#!/net2ayurveda/status/1192524046061252608</t>
  </si>
  <si>
    <t>https://twitter.com/#!/nrdc_af/status/1188626938811867137</t>
  </si>
  <si>
    <t>https://twitter.com/#!/nrdc_af/status/1188849163246755841</t>
  </si>
  <si>
    <t>https://twitter.com/#!/holisticpsy1/status/1185074139691913216</t>
  </si>
  <si>
    <t>https://twitter.com/#!/robintress/status/1192220066659676160</t>
  </si>
  <si>
    <t>https://twitter.com/#!/nschtein/status/1192534730412982272</t>
  </si>
  <si>
    <t>https://twitter.com/#!/robintress/status/1192196272549244934</t>
  </si>
  <si>
    <t>https://twitter.com/#!/robintress/status/1192196273920757761</t>
  </si>
  <si>
    <t>https://twitter.com/#!/grayhairjoe/status/1192883524468129796</t>
  </si>
  <si>
    <t>https://twitter.com/#!/tvickbredl/status/1192883352845635584</t>
  </si>
  <si>
    <t>https://twitter.com/#!/nofrackkeely/status/1192984200628129792</t>
  </si>
  <si>
    <t>https://twitter.com/#!/danbacher/status/1190788776479453184</t>
  </si>
  <si>
    <t>https://twitter.com/#!/bigjmcc/status/1190339041067257858</t>
  </si>
  <si>
    <t>https://twitter.com/#!/bigjmcc/status/1191335089285849090</t>
  </si>
  <si>
    <t>https://twitter.com/#!/bigjmcc/status/1191795067587043335</t>
  </si>
  <si>
    <t>https://twitter.com/#!/bigjmcc/status/1191797106304077824</t>
  </si>
  <si>
    <t>https://twitter.com/#!/bigjmcc/status/1191880643006861312</t>
  </si>
  <si>
    <t>https://twitter.com/#!/holisticpsy1/status/1192529285472563201</t>
  </si>
  <si>
    <t>https://twitter.com/#!/holisticpsy1/status/1192529573977739267</t>
  </si>
  <si>
    <t>https://twitter.com/#!/danbacher/status/1191465940749172736</t>
  </si>
  <si>
    <t>https://twitter.com/#!/danbacher/status/1193020488890503168</t>
  </si>
  <si>
    <t>https://twitter.com/#!/danbacher/status/1172195698344726528</t>
  </si>
  <si>
    <t>https://twitter.com/#!/danbacher/status/1192377480415305729</t>
  </si>
  <si>
    <t>https://twitter.com/#!/smartassredfish/status/1193351761534152704</t>
  </si>
  <si>
    <t>https://twitter.com/#!/epsilonm/status/1190337547559489538</t>
  </si>
  <si>
    <t>https://twitter.com/#!/epsilonm/status/1193619578120740865</t>
  </si>
  <si>
    <t>1188806046753660929</t>
  </si>
  <si>
    <t>1189017564501790720</t>
  </si>
  <si>
    <t>1189182453711134720</t>
  </si>
  <si>
    <t>1189440191326511104</t>
  </si>
  <si>
    <t>1189128041974435840</t>
  </si>
  <si>
    <t>1189488432680189953</t>
  </si>
  <si>
    <t>1189612508379779073</t>
  </si>
  <si>
    <t>1189615218537762817</t>
  </si>
  <si>
    <t>1189762354755620864</t>
  </si>
  <si>
    <t>1190053260817616897</t>
  </si>
  <si>
    <t>1190053884594728960</t>
  </si>
  <si>
    <t>1187388212479528960</t>
  </si>
  <si>
    <t>1190319807796850689</t>
  </si>
  <si>
    <t>1190324039924928514</t>
  </si>
  <si>
    <t>1190339842372231169</t>
  </si>
  <si>
    <t>1190344490940284935</t>
  </si>
  <si>
    <t>1190348562279723009</t>
  </si>
  <si>
    <t>1190348970385694720</t>
  </si>
  <si>
    <t>1190363721597505536</t>
  </si>
  <si>
    <t>1190377652970049538</t>
  </si>
  <si>
    <t>1190627541960265730</t>
  </si>
  <si>
    <t>1188814131165614080</t>
  </si>
  <si>
    <t>1189436139435941888</t>
  </si>
  <si>
    <t>1189877900310458369</t>
  </si>
  <si>
    <t>1190995955207876608</t>
  </si>
  <si>
    <t>1189518392929091584</t>
  </si>
  <si>
    <t>1191705268276482049</t>
  </si>
  <si>
    <t>1191725109821743104</t>
  </si>
  <si>
    <t>1191794781447475201</t>
  </si>
  <si>
    <t>1191839903207874560</t>
  </si>
  <si>
    <t>1191861646601445378</t>
  </si>
  <si>
    <t>1191907948324368385</t>
  </si>
  <si>
    <t>1191910165844389888</t>
  </si>
  <si>
    <t>1191918762401894400</t>
  </si>
  <si>
    <t>1192040316448264193</t>
  </si>
  <si>
    <t>1192071282772324352</t>
  </si>
  <si>
    <t>1192090643620925442</t>
  </si>
  <si>
    <t>1188821816740941825</t>
  </si>
  <si>
    <t>1192117946413285377</t>
  </si>
  <si>
    <t>1192119491469172737</t>
  </si>
  <si>
    <t>1192131526017851392</t>
  </si>
  <si>
    <t>1192171856863870977</t>
  </si>
  <si>
    <t>1192177151661035520</t>
  </si>
  <si>
    <t>1191795613672841223</t>
  </si>
  <si>
    <t>1192187506265120768</t>
  </si>
  <si>
    <t>1192194773458788353</t>
  </si>
  <si>
    <t>1192202026043576320</t>
  </si>
  <si>
    <t>1192204165465956353</t>
  </si>
  <si>
    <t>1192204194242940928</t>
  </si>
  <si>
    <t>1192075727404982273</t>
  </si>
  <si>
    <t>1192210990756171776</t>
  </si>
  <si>
    <t>1192220009046695937</t>
  </si>
  <si>
    <t>1192196269340540928</t>
  </si>
  <si>
    <t>1192220878639108097</t>
  </si>
  <si>
    <t>1192222092042948614</t>
  </si>
  <si>
    <t>1192245739449135104</t>
  </si>
  <si>
    <t>1192250383969800192</t>
  </si>
  <si>
    <t>1192252243438903296</t>
  </si>
  <si>
    <t>1192253498533928961</t>
  </si>
  <si>
    <t>1188953651647258625</t>
  </si>
  <si>
    <t>1192204035920736256</t>
  </si>
  <si>
    <t>1192269206059962368</t>
  </si>
  <si>
    <t>1192271908244512769</t>
  </si>
  <si>
    <t>1192273280545243137</t>
  </si>
  <si>
    <t>1192302173008187392</t>
  </si>
  <si>
    <t>1192343596445380608</t>
  </si>
  <si>
    <t>1188088795859738625</t>
  </si>
  <si>
    <t>1189160019914346501</t>
  </si>
  <si>
    <t>1189538167826927616</t>
  </si>
  <si>
    <t>1190623495274815488</t>
  </si>
  <si>
    <t>1191836336292020224</t>
  </si>
  <si>
    <t>1191760094557552640</t>
  </si>
  <si>
    <t>1191871239175987200</t>
  </si>
  <si>
    <t>1190586493590487040</t>
  </si>
  <si>
    <t>1191808134177837056</t>
  </si>
  <si>
    <t>1191900255115186177</t>
  </si>
  <si>
    <t>1192084296548438019</t>
  </si>
  <si>
    <t>1192091285919862784</t>
  </si>
  <si>
    <t>1192176080699973632</t>
  </si>
  <si>
    <t>1192409583131799553</t>
  </si>
  <si>
    <t>1191836311352676352</t>
  </si>
  <si>
    <t>1191852326908235777</t>
  </si>
  <si>
    <t>1192410900004667392</t>
  </si>
  <si>
    <t>1192415470793773056</t>
  </si>
  <si>
    <t>1192429362446053377</t>
  </si>
  <si>
    <t>1189533529555832835</t>
  </si>
  <si>
    <t>1189533447045505024</t>
  </si>
  <si>
    <t>1191796345448869888</t>
  </si>
  <si>
    <t>1192072320749309953</t>
  </si>
  <si>
    <t>1192434294683324416</t>
  </si>
  <si>
    <t>1192436996339388417</t>
  </si>
  <si>
    <t>1192195857074081792</t>
  </si>
  <si>
    <t>1191801994329182209</t>
  </si>
  <si>
    <t>1192153003517775880</t>
  </si>
  <si>
    <t>1192414711113027585</t>
  </si>
  <si>
    <t>1192442496934170624</t>
  </si>
  <si>
    <t>1192454866100195328</t>
  </si>
  <si>
    <t>1192454745941778433</t>
  </si>
  <si>
    <t>1192211994499264513</t>
  </si>
  <si>
    <t>1192522485658476544</t>
  </si>
  <si>
    <t>1192523164527529984</t>
  </si>
  <si>
    <t>1192524046061252608</t>
  </si>
  <si>
    <t>1188626938811867137</t>
  </si>
  <si>
    <t>1188849163246755841</t>
  </si>
  <si>
    <t>1185074139691913216</t>
  </si>
  <si>
    <t>1192220066659676160</t>
  </si>
  <si>
    <t>1192534730412982272</t>
  </si>
  <si>
    <t>1192196272549244934</t>
  </si>
  <si>
    <t>1192196273920757761</t>
  </si>
  <si>
    <t>1192883524468129796</t>
  </si>
  <si>
    <t>1192883352845635584</t>
  </si>
  <si>
    <t>1192984200628129792</t>
  </si>
  <si>
    <t>1190788776479453184</t>
  </si>
  <si>
    <t>1190339041067257858</t>
  </si>
  <si>
    <t>1191335089285849090</t>
  </si>
  <si>
    <t>1191795067587043335</t>
  </si>
  <si>
    <t>1191797106304077824</t>
  </si>
  <si>
    <t>1191880643006861312</t>
  </si>
  <si>
    <t>1192529285472563201</t>
  </si>
  <si>
    <t>1192529573977739267</t>
  </si>
  <si>
    <t>1191465940749172736</t>
  </si>
  <si>
    <t>1193020488890503168</t>
  </si>
  <si>
    <t>1172195698344726528</t>
  </si>
  <si>
    <t>1192377480415305729</t>
  </si>
  <si>
    <t>1193351761534152704</t>
  </si>
  <si>
    <t>1190337547559489538</t>
  </si>
  <si>
    <t>1193619578120740865</t>
  </si>
  <si>
    <t>1186285346465599490</t>
  </si>
  <si>
    <t>1192196267927101442</t>
  </si>
  <si>
    <t>1190348057021472769</t>
  </si>
  <si>
    <t>1191759383761432577</t>
  </si>
  <si>
    <t>1190585526769856513</t>
  </si>
  <si>
    <t>1191799529961611265</t>
  </si>
  <si>
    <t>1191896044700868609</t>
  </si>
  <si>
    <t>1192043403967639553</t>
  </si>
  <si>
    <t>1192196271420907520</t>
  </si>
  <si>
    <t>1192877201148010498</t>
  </si>
  <si>
    <t>1192524291449008128</t>
  </si>
  <si>
    <t>1191464408356016128</t>
  </si>
  <si>
    <t/>
  </si>
  <si>
    <t>1712960918</t>
  </si>
  <si>
    <t>318415743</t>
  </si>
  <si>
    <t>2645572656</t>
  </si>
  <si>
    <t>144876537</t>
  </si>
  <si>
    <t>874022328975454209</t>
  </si>
  <si>
    <t>18580767</t>
  </si>
  <si>
    <t>152381274</t>
  </si>
  <si>
    <t>314079289</t>
  </si>
  <si>
    <t>en</t>
  </si>
  <si>
    <t>ca</t>
  </si>
  <si>
    <t>und</t>
  </si>
  <si>
    <t>in</t>
  </si>
  <si>
    <t>1192099414451593217</t>
  </si>
  <si>
    <t>1191841368601182208</t>
  </si>
  <si>
    <t>1190335193707511808</t>
  </si>
  <si>
    <t>1193610525776568320</t>
  </si>
  <si>
    <t>Twitter for Android</t>
  </si>
  <si>
    <t>Twitter Web Client</t>
  </si>
  <si>
    <t>Twitter for iPad</t>
  </si>
  <si>
    <t>Twitter for iPhone</t>
  </si>
  <si>
    <t>Twitter Web App</t>
  </si>
  <si>
    <t>Instagram</t>
  </si>
  <si>
    <t>IFTTT</t>
  </si>
  <si>
    <t>LinkedIn</t>
  </si>
  <si>
    <t>Buffer</t>
  </si>
  <si>
    <t>Zoho Social</t>
  </si>
  <si>
    <t>Ryan Winters</t>
  </si>
  <si>
    <t>SocialReport.com</t>
  </si>
  <si>
    <t>TweetDeck</t>
  </si>
  <si>
    <t>Sprout Social</t>
  </si>
  <si>
    <t>Gish Gallop Satire</t>
  </si>
  <si>
    <t>Retweet</t>
  </si>
  <si>
    <t>-64.237659,43.366298 
-59.385802,43.366298 
-59.385802,45.27617 
-64.237659,45.27617</t>
  </si>
  <si>
    <t>Canada</t>
  </si>
  <si>
    <t>CA</t>
  </si>
  <si>
    <t>Halifax, Nova Scotia</t>
  </si>
  <si>
    <t>5d058f2e9fe1516c</t>
  </si>
  <si>
    <t>Halifax</t>
  </si>
  <si>
    <t>city</t>
  </si>
  <si>
    <t>https://api.twitter.com/1.1/geo/id/5d058f2e9fe1516c.json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</si>
  <si>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</si>
  <si>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</si>
  <si>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</si>
  <si>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</si>
  <si>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</si>
  <si>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</si>
  <si>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</si>
  <si>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</si>
  <si>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</si>
  <si>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</si>
  <si>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</si>
  <si>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</si>
  <si>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</si>
  <si>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</si>
  <si>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</si>
  <si>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</si>
  <si>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</si>
  <si>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</si>
  <si>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</si>
  <si>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</si>
  <si>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</si>
  <si>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</si>
  <si>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Marion Moore</t>
  </si>
  <si>
    <t>Stantec</t>
  </si>
  <si>
    <t>Brett Bundale</t>
  </si>
  <si>
    <t>CNSOPB</t>
  </si>
  <si>
    <t>BigJMcC</t>
  </si>
  <si>
    <t>bastet</t>
  </si>
  <si>
    <t>Canoe</t>
  </si>
  <si>
    <t>Nova Scotia Liberal Party</t>
  </si>
  <si>
    <t>Craig Russell</t>
  </si>
  <si>
    <t>OEG Offshore</t>
  </si>
  <si>
    <t>lorraineym</t>
  </si>
  <si>
    <t>Cape Coral Daily Breeze</t>
  </si>
  <si>
    <t>Pam Porter-Tufo</t>
  </si>
  <si>
    <t>PerfoBlogger - Drilling Blog</t>
  </si>
  <si>
    <t>EdhodoGaluuh</t>
  </si>
  <si>
    <t>MAGA_xD83C__xDDFA__xD83C__xDDF8__CigarSmoker_xD83D__xDC4C__xD83C__xDFFB_</t>
  </si>
  <si>
    <t>Roy Cooper</t>
  </si>
  <si>
    <t>Bubbe</t>
  </si>
  <si>
    <t>Broco Rankin</t>
  </si>
  <si>
    <t>Trevor Parsons</t>
  </si>
  <si>
    <t>Peter Mortimer</t>
  </si>
  <si>
    <t>Julie McEachern</t>
  </si>
  <si>
    <t>A. St-Laurent</t>
  </si>
  <si>
    <t>Jim Milne</t>
  </si>
  <si>
    <t>Rasta ™</t>
  </si>
  <si>
    <t>cyril widdershoven</t>
  </si>
  <si>
    <t>KRK OIL &amp; GAS TRADING PVT LTD</t>
  </si>
  <si>
    <t>GAConservationVoters</t>
  </si>
  <si>
    <t>AllOne Health</t>
  </si>
  <si>
    <t>Solidarity K'jipuktuk Halifax</t>
  </si>
  <si>
    <t>Nova Scotia Advocate</t>
  </si>
  <si>
    <t>NoraC</t>
  </si>
  <si>
    <t>Rebecca Burnell _xD83C__xDF0D_</t>
  </si>
  <si>
    <t>Commie Tommy Chong</t>
  </si>
  <si>
    <t>Meghan McMorris</t>
  </si>
  <si>
    <t>robert devet</t>
  </si>
  <si>
    <t>And still she persisted. . . _xD83E__xDDE1__xD83C__xDF5E__xD83C__xDF39_</t>
  </si>
  <si>
    <t>practice making a home heating fist</t>
  </si>
  <si>
    <t>Mary Gorman</t>
  </si>
  <si>
    <t>Desalination Tweets</t>
  </si>
  <si>
    <t>arc</t>
  </si>
  <si>
    <t>Andrea Sreiber</t>
  </si>
  <si>
    <t>Oceana</t>
  </si>
  <si>
    <t>Ty_Savoy</t>
  </si>
  <si>
    <t>kevin russell</t>
  </si>
  <si>
    <t>Council of Canadians</t>
  </si>
  <si>
    <t>Surfrider Foundation</t>
  </si>
  <si>
    <t>Irene Novaczek</t>
  </si>
  <si>
    <t>Bryan Jordheim</t>
  </si>
  <si>
    <t>Pat Calvert</t>
  </si>
  <si>
    <t>National Caucus of Environmental Legislators</t>
  </si>
  <si>
    <t>Environment &amp; Tech</t>
  </si>
  <si>
    <t>Jane MacDonald</t>
  </si>
  <si>
    <t>Kendall r Worth</t>
  </si>
  <si>
    <t>Robin Tress</t>
  </si>
  <si>
    <t>Information Morning</t>
  </si>
  <si>
    <t>Emilie Novaczek</t>
  </si>
  <si>
    <t>FFAW-Unifor</t>
  </si>
  <si>
    <t>Dr. Brett Favaro</t>
  </si>
  <si>
    <t>Barbara Low</t>
  </si>
  <si>
    <t>Caitlin Johnson</t>
  </si>
  <si>
    <t>Jess Puddister</t>
  </si>
  <si>
    <t>wann</t>
  </si>
  <si>
    <t>David Watters</t>
  </si>
  <si>
    <t>Michelle Malette</t>
  </si>
  <si>
    <t>Dylan Penner</t>
  </si>
  <si>
    <t>Muh Fadli Sitorus</t>
  </si>
  <si>
    <t>Parker Hydraulics</t>
  </si>
  <si>
    <t>Healthy Forest Coalition</t>
  </si>
  <si>
    <t>Halifax Examiner</t>
  </si>
  <si>
    <t>The Washington Post</t>
  </si>
  <si>
    <t>Darryl Fears</t>
  </si>
  <si>
    <t>Jaime Battiste</t>
  </si>
  <si>
    <t>Geoff Regan</t>
  </si>
  <si>
    <t>Darrell Samson</t>
  </si>
  <si>
    <t>Darren Fisher</t>
  </si>
  <si>
    <t>Andy Fillmore</t>
  </si>
  <si>
    <t>Catherine McKenna _xD83C__xDDE8__xD83C__xDDE6_</t>
  </si>
  <si>
    <t>David Maher, but make it spooky</t>
  </si>
  <si>
    <t>Tim Bousquet</t>
  </si>
  <si>
    <t>Caora McKenna</t>
  </si>
  <si>
    <t>Taryn Grant</t>
  </si>
  <si>
    <t>Nova Scotia PC Party</t>
  </si>
  <si>
    <t>Nova Scotia NDP</t>
  </si>
  <si>
    <t>Joan Baxter</t>
  </si>
  <si>
    <t>ECELAW</t>
  </si>
  <si>
    <t>Ecology Action Centre</t>
  </si>
  <si>
    <t>CTV Atlantic</t>
  </si>
  <si>
    <t>The Star Halifax</t>
  </si>
  <si>
    <t>CBC Nova Scotia</t>
  </si>
  <si>
    <t>Bill Karsten</t>
  </si>
  <si>
    <t>Mayor Pam Mood</t>
  </si>
  <si>
    <t>Waye Mason</t>
  </si>
  <si>
    <t>NS Energy and Mines</t>
  </si>
  <si>
    <t>Jagmeet Singh</t>
  </si>
  <si>
    <t>Jo-Ann Roberts</t>
  </si>
  <si>
    <t>Justin Trudeau</t>
  </si>
  <si>
    <t>Michael MacDonald</t>
  </si>
  <si>
    <t>Nova Scotia Gov.</t>
  </si>
  <si>
    <t>Stephen McNeil</t>
  </si>
  <si>
    <t>Matthew Daly</t>
  </si>
  <si>
    <t>Francis Campbell</t>
  </si>
  <si>
    <t>FCM</t>
  </si>
  <si>
    <t>Nova Scotia Federation of Municipalities</t>
  </si>
  <si>
    <t>Derek Mombourquette</t>
  </si>
  <si>
    <t>Bernadette Jordan</t>
  </si>
  <si>
    <t>CKBW Radio</t>
  </si>
  <si>
    <t>QCCR Radio - 99.3 FM</t>
  </si>
  <si>
    <t>SouthCoastNovaScotia</t>
  </si>
  <si>
    <t>LighthouseNOW</t>
  </si>
  <si>
    <t>NEWS 95.7 Halifax</t>
  </si>
  <si>
    <t>Todd Veinotte</t>
  </si>
  <si>
    <t>Matt BrandVleet</t>
  </si>
  <si>
    <t>Sheldon MacLeod</t>
  </si>
  <si>
    <t>Katie Hartai</t>
  </si>
  <si>
    <t>NancySmith</t>
  </si>
  <si>
    <t>S. Mondi _xD83C__xDF0E__xD83D__xDCA6__xD83C__xDF32_</t>
  </si>
  <si>
    <t>SierraClubCanada Fdn</t>
  </si>
  <si>
    <t>Bruce Stearman</t>
  </si>
  <si>
    <t>The Rick Howe Show</t>
  </si>
  <si>
    <t>Gretchen Fitzgerald</t>
  </si>
  <si>
    <t>Paddy Daly</t>
  </si>
  <si>
    <t>geoff leboutillier</t>
  </si>
  <si>
    <t>Angela Giles</t>
  </si>
  <si>
    <t>C-NLOPB</t>
  </si>
  <si>
    <t>Kevin Tobin</t>
  </si>
  <si>
    <t>Julie Reimer</t>
  </si>
  <si>
    <t>Colin Argyle</t>
  </si>
  <si>
    <t>Sustainable Northern Nova Scotia</t>
  </si>
  <si>
    <t>OPIRG Toronto</t>
  </si>
  <si>
    <t>DeinAyurvedaNet2</t>
  </si>
  <si>
    <t>NRDC Action Fund</t>
  </si>
  <si>
    <t>Wendy_xD83C__xDD98_️</t>
  </si>
  <si>
    <t>Gov. Henry McMaster</t>
  </si>
  <si>
    <t>TurtleWoman</t>
  </si>
  <si>
    <t>State Impact Center</t>
  </si>
  <si>
    <t>Elegant Sledgehammer</t>
  </si>
  <si>
    <t>Joe Bearden</t>
  </si>
  <si>
    <t>Governor Roy Cooper</t>
  </si>
  <si>
    <t>Therese Vick</t>
  </si>
  <si>
    <t>Keely</t>
  </si>
  <si>
    <t>Platts Oil</t>
  </si>
  <si>
    <t>Dan Bacher</t>
  </si>
  <si>
    <t>Environmental Action</t>
  </si>
  <si>
    <t>Kevin Kiefer</t>
  </si>
  <si>
    <t>Brian Frosh</t>
  </si>
  <si>
    <t>Alexandra Reagan</t>
  </si>
  <si>
    <t>Gavin Newsom</t>
  </si>
  <si>
    <t>Fink</t>
  </si>
  <si>
    <t>Rakar</t>
  </si>
  <si>
    <t>Andrei Zmievski</t>
  </si>
  <si>
    <t>We’re active members of the communities we serve. That’s why at Stantec, we always design with community in mind.</t>
  </si>
  <si>
    <t>Atlantic business reporter for SaltWire Network. Email story tips to brett.bundale@saltwire.com</t>
  </si>
  <si>
    <t>The Canada-Nova Scotia Offshore Petroleum Board is the independent regulator of Nova Scotia offshore oil &amp; gas activities.</t>
  </si>
  <si>
    <t>Retired Labour Communicator living in beautiful St. Margaret's Bay, Nova Scotia. CUPE Comms Rep for 26 years, worked in radio news for 10.</t>
  </si>
  <si>
    <t>Egyptomania /Hieroglyph /ELLEGARDEN/ Cat(=^･ω･^=) / 宇宙/ 古墳 / バイク/ 自然 / ملم الاثارالقديمة /الاستماع للموسيقى</t>
  </si>
  <si>
    <t>Nova Scotia's Liberal Party led by Premier @StephenMcNeil #nspoli #cbpoli #cdnpoli</t>
  </si>
  <si>
    <t>Father to an amazing Daughter @CurvyLiving &amp; Hubby to a fantastic wife @MomagerHQ. Love work @OEG_Offshore and the challenges it brings ... most of the time !</t>
  </si>
  <si>
    <t>OEG is one of the world's largest #oilfieldsupplier of specialist #DNV271 offshore cargo-carrying units #CCU and #DNV272 A60 engineering cabins #A60cabins.</t>
  </si>
  <si>
    <t>marketing mummy</t>
  </si>
  <si>
    <t>Southwest Florida's source for news and information, covering the Cape Coral and Lee County area</t>
  </si>
  <si>
    <t>Blog técnico - educativo, para compartir ideas, innovaciones, informaciones y experiencia relacionada con ingeniería de perforación de pozos petroleros.</t>
  </si>
  <si>
    <t>Ketawa JelaH~</t>
  </si>
  <si>
    <t>I Advise You to #KBO: Keep Buggerin’ On #MAGA #CigarLife Staunch #Conservative Vote #Trump2020 _xD83E__xDDD0__xD83C__xDDFA__xD83C__xDDF8__xD83C__xDF3D_✝️ Proud WASP</t>
  </si>
  <si>
    <t>Father and Husband. North Carolina's 75th Governor. Carolina Hurricanes Fan.</t>
  </si>
  <si>
    <t>A righteous man regardeth the life of his beast: but the tender mercies of the wicked are cruel.</t>
  </si>
  <si>
    <t>Follow us-World leaders in the devel./mfg.of high performance products:#tactical #military #breaching #rescue #underwater #welding #construction #alloys &amp; more!</t>
  </si>
  <si>
    <t>When it comes to the #ClimateCrisis, I think it's time to admit that Civility is Highly Overrated. We are in the middle of the #SixthMassExtinction. #Settler</t>
  </si>
  <si>
    <t>A Quebecer who grew up in BC and living in NS.  As I get old I find wine to be the best tonic.</t>
  </si>
  <si>
    <t>interests:exposed environmentalconcerns&amp;coverups, politics &amp;deceit,societal concerns&amp; issues, contaminants/man made chemicals in food&amp;other rtweets=interesting.</t>
  </si>
  <si>
    <t>Passionate about the commercial determinants of health &amp; environment. Hoping for, &amp; working towards better. 
#neoliberalism #socialjustice #publicpolicy #CDOH</t>
  </si>
  <si>
    <t>“If Stupidity got us into this mess, then why can't it get us out?”
—Will Rogers</t>
  </si>
  <si>
    <t>I may not have gone where I intended to go, but I think I have ended up where I needed to be</t>
  </si>
  <si>
    <t>Retired #RCNavy activist #NSR DJ/Performer #Music #Social seldom serious, #News #Sackville #Halifax NS @NovaScotiaRasta #BellMobility #Bell LIKES/RT≠Endorsement</t>
  </si>
  <si>
    <t>Middle East defense energy analyst, worked for years in MENA, holding degrees Middle East Studies War Studies. Focus oil gas defense terrorism 0031653819265</t>
  </si>
  <si>
    <t>Specialized services for Oil &amp; Gas, Petro Chemical and Power Projects'</t>
  </si>
  <si>
    <t>Turning your conservation values into state priorities. #GeorgiaConservation</t>
  </si>
  <si>
    <t>AllOne Health provides workplace solutions for the mental and physical health needs of employees.</t>
  </si>
  <si>
    <t>Solidarity Halifax is a membership-based, pluralist, non-sectarian, democratic, anti-capitalist group in Nova Scotia. We believe another world is possible.</t>
  </si>
  <si>
    <t>The Nova Scotia Advocate: Grassroots news https://t.co/CxgwexEuCV</t>
  </si>
  <si>
    <t>Yup. The Pictou Riviera is a place. I named it. _xD83D__xDE0A_☀_xD83C__xDF0A_ #nopipe #SaveTheStrait #NOPE #asek #noextension #31January2020 #StopAltonGas</t>
  </si>
  <si>
    <t>She/her. Born @ 331.5ppm. Settler working on #ClimateJustice &amp;community #FoodSecurity. #ClimateStrike Fridays @ Wpg City Hall
#UniteBehindTheScience #NoLine3</t>
  </si>
  <si>
    <t>socialist, settler on Indigenous lands.
Lots of politics and sometimes sourdough 
I am not *that* Tommy Chong
I will probably tell you to fuck yourself
he/him</t>
  </si>
  <si>
    <t>#Mom, #CriticalThinker, #SDG #climateaction, #qualityoflife, #inclusion #reconciliation _xD83C__xDF0E_ Opinions are my own.</t>
  </si>
  <si>
    <t>Media tycoon. Reporter for the Nova Scotia Advocate. Contributor https://t.co/rvUs0HIeEW rdevet@gmail.com</t>
  </si>
  <si>
    <t>What we want for ourselves, we desire for all. Seeking justice for all - in union contracts, social policy, legis. the courts, &amp; the streets.  Settler.  She/her</t>
  </si>
  <si>
    <t>I paint, I politic, I rage.</t>
  </si>
  <si>
    <t>activist/screenwriter  Save Our Seas &amp; Shores Coalition. http://www.saveourseasandshores.ca   Pls help us protect Gulf of St. Lawrence from offshore oil &amp; gas.</t>
  </si>
  <si>
    <t>Manufacturer of Reverse Osmosis Watermakers to produce potable water for Offshore Supply Vessels (OSV), Ships, Yachts &amp; Offshore Drilling Platforms.</t>
  </si>
  <si>
    <t>Tweets about Desalination. Not affiliated with ANY entity. Includes popular Water Tweeters &amp; also retweets #desalination hashtag</t>
  </si>
  <si>
    <t>creating space for authentic human exchange.</t>
  </si>
  <si>
    <t>love animals and fight for their rights.
metal/rock chick in the heart!
#animals #animalrights #dogs #cats #cows #pigs #elephants #dolphins #tigers #orcas</t>
  </si>
  <si>
    <t>Dedicated to protecting &amp; restoring the world’s oceans on a global scale. #StandForOceans</t>
  </si>
  <si>
    <t>Vegan Hippie-Wannabe. Get me out of this f'd up culture.</t>
  </si>
  <si>
    <t>Could not be more proud and excited by the student loving, climate fighting, on the side of the worker and pensioner &amp; PharmaCare Program. Pride.</t>
  </si>
  <si>
    <t>_xD83D__xDCA7_Clean water
_xD83C__xDF0D_Fair trade
☀️Green energy
_xD83C__xDFE5_Public health care
_xD83D__xDDE3_A vibrant democracy</t>
  </si>
  <si>
    <t>Dedicated to the protection and enjoyment of the world's oceans, waves and beaches through a powerful activist network.</t>
  </si>
  <si>
    <t>A child of Treaty 6. Environment, Social Justice, Liberty. YXE</t>
  </si>
  <si>
    <t>Clean Water + Land Conservation policy &amp; campaigns in Virginia. #wde</t>
  </si>
  <si>
    <t>NCEL is a nationwide network created by and for state legislators concerned about #conservation and the #environment.</t>
  </si>
  <si>
    <t>Earth Advocate_xD83C__xDF10_|Environmental Justice| IT| Science| The Arts</t>
  </si>
  <si>
    <t>Nova Scotia's number one morning radio show on CBC Radio One</t>
  </si>
  <si>
    <t>I make maps underwater. Marine conservation biologist, @MUNGeog PhD candidate, scientific diver, &amp; fish shitposter. She/her.</t>
  </si>
  <si>
    <t>Fish, Food and Allied Workers - over 15,000 working women and men in Newfoundland and Labrador, a history steeped in the fishing industry.</t>
  </si>
  <si>
    <t>Ph.D in biology: instructor, scientist. Author: The Carbon Code: How You Can Become a Climate Change Hero. Tweets abt fisheries, climate, and democracy</t>
  </si>
  <si>
    <t>Small, brown,shameless, and prone to bombastic outbursts. Social critic. Mi'kmaq National.
Decolonizing.</t>
  </si>
  <si>
    <t>Tourism Nova Scotia travel counsellor</t>
  </si>
  <si>
    <t>Municipal climate change advisor. Current focus: adaptation.
Tiny_xD83C__xDFE0_advocate+DIY builder, nature nerd, passion for community engagement. 
All opinions=mine</t>
  </si>
  <si>
    <t>NH Senator for Barrington, Dover, Rollinsford, Somersworth. Working hard to keep building bridges and opportunity for all. #nhpolitics</t>
  </si>
  <si>
    <t>She/Her. Settler. Agitator. Organizer. Anticapitalist. Anti-fascist. Anti-Poverty &amp; Housing Focussed. Queer. Opinions are my own.</t>
  </si>
  <si>
    <t>Climate and Social Justice Campaigner at the @CouncilOfCDNs, organizing for #ClimateJustice and a #GreenNewDeal. He/him.</t>
  </si>
  <si>
    <t>Specialising in the supply, specification and installation of Hydraulics, Pneumatics and Electrical systems and equipment</t>
  </si>
  <si>
    <t>The Nova Scotia Healthy Forest Coalition exists to raise public awareness of the critical state of our forests and the need for actual reform of forest policy.</t>
  </si>
  <si>
    <t>Halifax's independent, adversarial news site.</t>
  </si>
  <si>
    <t>Breaking news, analysis, and opinion. Founded in 1877. Our staff on Twitter: https://t.co/VV0UBAMHg8</t>
  </si>
  <si>
    <t>WaPo reporter covering  environment/wildlife. LA Times, Atlanta Constitution, Detroit Freep alum. HU Bison. Track &amp; Field nut. https://t.co/dMmilUQQBc</t>
  </si>
  <si>
    <t>Sydney-Victoria @liberal_party Federal Candidate. Cape Breton/Unama'ki. L'nu, father, writer, activist, musician, boxer.</t>
  </si>
  <si>
    <t>Member of Parliament for Halifax West/ Député de Halifax-Ouest, Speaker of the House of Commons/Président de la Chambre des communes.</t>
  </si>
  <si>
    <t>Liberal candidate for re-election in Sackville--Preston-Chezzetcook.</t>
  </si>
  <si>
    <t>Father, Husband, Liberal MP for Dartmouth-Cole Harbour, Bruins/Mooseheads, vinyl music collector, teller of 'Dad Jokes.' (Tweets by D &amp; Team) #BrightSide</t>
  </si>
  <si>
    <t>Your Liberal Party candidate running for re-election in Halifax. City planner and proud dad. Endorsed by GreenPAC and Unifor. _xD83C__xDDE8__xD83C__xDDE6_</t>
  </si>
  <si>
    <t>Mom. Swimmer. MP for Ottawa Centre/Députée d'Ottawa-Centre. Minister of Environment and Climate Change/Ministre de l'Environnement et Changement climatique.</t>
  </si>
  <si>
    <t>Journalist with the @StJohnsTelegram. Chair of @ShakespeareNL. I will beat you at Pokémon. Tweets are my own. News tip? david.maher@thetelegram.com he/him</t>
  </si>
  <si>
    <t>A broken man on a Halifax pier. Views do not reflect the opinions of my asshole boss.</t>
  </si>
  <si>
    <t>Typos @twitcoast. Words and research plus emails for @mirems_ltd/ @mirems_intl. 
Content @chainyardcider. @kingsjournalism alum in Halifax, NS</t>
  </si>
  <si>
    <t>Reporting on Nova Scotia politics et al. for @thestarhalifax | @torontostar | taryn.grant@torstar.ca</t>
  </si>
  <si>
    <t>The official Twitter account for the Progressive Conservative Party of Nova Scotia.</t>
  </si>
  <si>
    <t>The Nova Scotia New Democratic Party led by @GaryBurrill. #NDP #nspoli #cdnpoli https://t.co/nmUdbkN9eg</t>
  </si>
  <si>
    <t>Journalist, researcher, wishful optimist, author, (The Mill - 50 Years of Pulp &amp; Protest; Seven Grains of Paradise) #environment #food #forests #Canada #Africa</t>
  </si>
  <si>
    <t>We encourage innovative and effective environmental laws for Atlantic Canada. #EnvironmentalJustice #ClimateChange https://www.facebook.com/ecelaw</t>
  </si>
  <si>
    <t>An environmental charity in Nova Scotia taking leadership on critical issues from biodiversity to climate change to environmental justice. Join us!</t>
  </si>
  <si>
    <t>The Maritimes' #1 Newscast</t>
  </si>
  <si>
    <t>Local stories covered by the journalists who live here — plus the best investigations, opinion, national and international news.</t>
  </si>
  <si>
    <t>Watch our nightly news at 6 p.m. on CBC TV or online *** Snapchat: cbcnovascotia *** http://Fb.com/cbcnovascotia *** http://Instagram.com/cbcns</t>
  </si>
  <si>
    <t>Councillor - Halifax Regional Municipality, President - Federation of Canadian Municiplities. 3 beautiful granddaughters! Huge fan of Toronto Raptors.</t>
  </si>
  <si>
    <t>Wife, mom, positive force, Mayor of the Town of Yarmouth and believer in the people and potential of my hometown!</t>
  </si>
  <si>
    <t>Councillor District 7 Halifax South Downtown @hfxgov _xD83C__xDDE8__xD83C__xDDE6_
"The enemy isn’t conservatism. The enemy isn’t liberalism. The enemy is bullsh*t.” Lars-Erik Nelson</t>
  </si>
  <si>
    <t>Official tweets from Nova Scotia’s Department of Energy and Mines (formerly NS_Energy)</t>
  </si>
  <si>
    <t>Pronounced Jug(like hug)-MEET! | Leader of Canada's New Democratic Party | Le chef du NPD du Canada</t>
  </si>
  <si>
    <t>Green Candidate running in Halifax and Deputy Leader of the Green Party of Canada. Endorsed by David Suzuki. #GoingGreen2019</t>
  </si>
  <si>
    <t>Father, husband, 23rd Prime Minister of Canada. Account run by PM &amp; staff.
Papa, mari, 23e premier ministre du Canada. Compte géré par le PM et son personnel.</t>
  </si>
  <si>
    <t>Journalist with The Canadian Press in Halifax. Husband of gorgeous dynamo. Father of two boys. Tips (902) 422-1186 email: michael.macdonald@thecanadianpress.com</t>
  </si>
  <si>
    <t>Official Nova Scotia Government Twitter Account</t>
  </si>
  <si>
    <t>Premier of Nova Scotia, MLA for Annapolis and Leader of the Nova Scotia Liberal Party.</t>
  </si>
  <si>
    <t>AP Congressional reporter. Energy/enviro, budget, politics, guns. Ex-WH reporter. Amherst grad, DC native. Politics junkie. Nats fan. RTs not endorsements.</t>
  </si>
  <si>
    <t>Reading, writing and simple arithmetic</t>
  </si>
  <si>
    <t>The Federation of Canadian Municipalities has been the national voice of municipal government since 1901. #CDNmuni | En français : @ReseauFCM</t>
  </si>
  <si>
    <t>Better government.  
Stronger communities.</t>
  </si>
  <si>
    <t>Nova Scotia’s Minister of Energy &amp; Mines. MLA for Sydney-Whitney Pier. Dad. Husband. Unapologetic @CanadiensMTL fan.</t>
  </si>
  <si>
    <t>Member of Parliament for South Shore-St. Margaret's, Minister of Rural Economic Development, wife and mother. Personal account. bernadette.jordan@parl.gc.ca</t>
  </si>
  <si>
    <t>Music and news from the South Shore of Nova Scotia. Follow  @edwardhalverson @BrittWentzell @NickYorston</t>
  </si>
  <si>
    <t>You're listening to Queens County Community Radio - the voice of Queens County! Broadcasting at 99.3 FM from Liverpool, Nova Scotia, on Canada's Atlantic shore.</t>
  </si>
  <si>
    <t>COMMUNITY NEWS MATTERS</t>
  </si>
  <si>
    <t>LighthouseNOW Progress Bulletin - Award winning newspaper covering local news in Lunenburg/Queens counties.  902-543-2457 http://www.facebook.com/lighthousenow</t>
  </si>
  <si>
    <t>News, Talk, Sports in #Halifax, NS. All-News mornings &amp; afternoons, live local talk with Rick Howe, Sheldon MacLeod and Todd Veinotte.</t>
  </si>
  <si>
    <t>Talk show host, News 95.7</t>
  </si>
  <si>
    <t>Producer @TheSmacleodShow on @News957. Lover of mascots, dunks, sloths, and Die Hard. Tasteful fades. Lucio main. He/him. matt.brand@news957.rogers.com</t>
  </si>
  <si>
    <t>Host of The Sheldon MacLeod Show - Monday to Friday 12:30-3:30pm AST on @News957. Tweets are not endorsements. And verified accounts are hard to get these days.</t>
  </si>
  <si>
    <t>Producer of @therickhoweshow and reporter @News957 | JSchool Grad @Carleton_U | I write, take photographs and love everything outdoors (minus ticks). _xD83C__xDDE8__xD83C__xDDE6_</t>
  </si>
  <si>
    <t>Social justice and gardening.</t>
  </si>
  <si>
    <t>Everything Related to Protecting/Healing our Planet, Green Technology, Global Renewable Energy Disruption...Fight of our Lives. Get on Board, Change is Coming</t>
  </si>
  <si>
    <t>Sierra Club Canada Foundation is a member-based charity that empowers people to protect, restore and enjoy a healthy and safe planet.</t>
  </si>
  <si>
    <t>Retired Bus Driver and Union Rep. Back in N.S. after 40 years in Edmonton and loving it!</t>
  </si>
  <si>
    <t>News 95.7 morning talk show host. Retweets ≠ endorsements. We're just stirring the pot.
_xD83D__xDCFB_: 95.7
_xD83D__xDCBB_: http://player.news957.com/         
_xD83D__xDCDE_: 902.405.6000</t>
  </si>
  <si>
    <t>Believer in solving climate change, growing and enjoying good food, biking all over Halifax, and keeping our air, water, and land clean. Tweets are my own!</t>
  </si>
  <si>
    <t>Hosted by Paddy Daly. Local callers in the St. John’s area dial 273-5211. Long distance callers can phone VOCM Openline at 1-888-590-VOCM (8626)</t>
  </si>
  <si>
    <t>Film &amp; TV guy, enviro activist, community builder, greenbelter, raises poodles.</t>
  </si>
  <si>
    <t>Atlantic Regional Organizer, Council of Canadians. Opinions are mine, but am willing to share :P</t>
  </si>
  <si>
    <t>Canada-Newfoundland and Labrador Offshore Petroleum Board. Regulates offshore safety, environmental protection, resource management and industrial benefits.</t>
  </si>
  <si>
    <t>Creative Director, Painter, Caricaturist, Editorial Cartoonist at the Telegram.</t>
  </si>
  <si>
    <t>@MUNGeog PhD candidate looking beyond #MPAs to see the bigger picture of #MarineConservation #MarSocSci</t>
  </si>
  <si>
    <t>Spending time with family and friends is my greatest pleasure in life.</t>
  </si>
  <si>
    <t>https://t.co/bQE9NXRLH6 Concerned citizens working to ensure environmentally sustainable, locally-driven economic and community development in northern NS. Non-partisan</t>
  </si>
  <si>
    <t>Ontario Public Interest Research Group at the University of Toronto facilitates research, education and action on issues of social and environmental justice.</t>
  </si>
  <si>
    <t>Building political support for protecting the planet and its people.</t>
  </si>
  <si>
    <t>VeryConcerned AmericanCitizen
Psychologist, MBA, PhD Candidate
HumanRights Advocate
End U.S. Concentration Camps for Children
#ImpeachTrump
(retweet your cause</t>
  </si>
  <si>
    <t>117th Governor of South Carolina</t>
  </si>
  <si>
    <t>FOLLOW ME &amp; FOLLOW WHO I AM FOLLOWING to SUPPORT HUMAN RIGHTS for EGYPT!&amp;ALL HUMANS!-RETWEET TO HELP COMMUNICATION FLOWING IN!Thank you!Ordained Minister</t>
  </si>
  <si>
    <t>Non-partisan center @nyulaw dedicated to working with state attorneys general to defend and promote clean energy, climate and environmental laws and policies.</t>
  </si>
  <si>
    <t>Working on being a better person than yesterday. They/them. Skin the colour of mayonnaise, lover of cheese, all else is subject to change.</t>
  </si>
  <si>
    <t>Climate Justice Advocate  _xD83C__xDF0E_.  Birder _xD83E__xDD89_. Red Sox ⚾️ Fan. #OptOutside  #WaterIsLife  #ClimateEmergency  #GreenNewDeal  #SMTTT</t>
  </si>
  <si>
    <t>Official account of the 75th Governor of North Carolina. Tweets from Roy are signed - RC.</t>
  </si>
  <si>
    <t>NC Healthy, Sustainable Communities/Coal Ash Campaign Coordinator.  Fracking, air toxics, coal ash, pipelines.  Reformed Timid Tweeter</t>
  </si>
  <si>
    <t>NC Landowner fighting fracking in Lee County, NC, and across the USA #TheResistance</t>
  </si>
  <si>
    <t>Real-time #oilprice news &amp; analysis on #oilmarkets from S&amp;P Global Platts. Covers global #crudeoil, refined oil, #jetfuel &amp; gasoil. RTs don’t equal endorsements</t>
  </si>
  <si>
    <t>Investigative journalist focusing on fish, water and environmental issues. Editor, Fish Sniffer magazine</t>
  </si>
  <si>
    <t>Founded at the first Earth Day with a mission to protect the planet and all of us who live on it, we are Environmental Action.</t>
  </si>
  <si>
    <t>I currently work at a factory in northern Indiana. Passionate conservative, love Indiana, love America, highly patriotic. RT =/= endorsement.</t>
  </si>
  <si>
    <t>Attorney General of Maryland</t>
  </si>
  <si>
    <t>Advocate for healthy communities. Working for #socialjustice &amp; #equity in the #Sacramento region. Tweets are my own.</t>
  </si>
  <si>
    <t>Husband and father. 40th Governor of California. 49th Lt. Governor of California and former SF Mayor.</t>
  </si>
  <si>
    <t>I am a satirist, a humorist, and the world's funniest redfish. I write for https://t.co/ONA7sEArvc and the https://t.co/fhUUCS5W4W. Follow me and I'll follow back.</t>
  </si>
  <si>
    <t>Humanist. Environmentalist. Activist. Cycling Dégustateur. Global Issues. Rule of Law. Ecosian. Earthling.</t>
  </si>
  <si>
    <t>Coder, photographer, relentless traveler, beer judge, Russian</t>
  </si>
  <si>
    <t>Global</t>
  </si>
  <si>
    <t>Halifax, Nova Scotia, Canada</t>
  </si>
  <si>
    <t>Head of St. Marg's Bay, NS</t>
  </si>
  <si>
    <t>Aichi,Japan</t>
  </si>
  <si>
    <t>Nova Scotia, Canada</t>
  </si>
  <si>
    <t>Bonnie Scotland</t>
  </si>
  <si>
    <t>Global HQ - Aberdeen, U.K</t>
  </si>
  <si>
    <t>Scotland, United Kingdom</t>
  </si>
  <si>
    <t>Cape Coral, Florida</t>
  </si>
  <si>
    <t>Venezuela</t>
  </si>
  <si>
    <t>BAndung</t>
  </si>
  <si>
    <t>Granville County, NC</t>
  </si>
  <si>
    <t>Raleigh, NC</t>
  </si>
  <si>
    <t>North Carolina, USA</t>
  </si>
  <si>
    <t>Ontario, CA  USA</t>
  </si>
  <si>
    <t>Mi'kma'ki</t>
  </si>
  <si>
    <t>Alberta, Canada</t>
  </si>
  <si>
    <t>Nova Scotia</t>
  </si>
  <si>
    <t>Guest on Tsleil-Waututh land</t>
  </si>
  <si>
    <t>Dartmouth, NS</t>
  </si>
  <si>
    <t>global</t>
  </si>
  <si>
    <t>Hyderabad,Kukatpally</t>
  </si>
  <si>
    <t>Atlanta, GA</t>
  </si>
  <si>
    <t>Halifax, NS</t>
  </si>
  <si>
    <t>Braeshore, Nova Scotia</t>
  </si>
  <si>
    <t>here &amp; there on Treaty 1 land</t>
  </si>
  <si>
    <t xml:space="preserve">Niitsítpiis-stahkoii treaty 7 </t>
  </si>
  <si>
    <t>Upper Sackville, Nova Scotia</t>
  </si>
  <si>
    <t>KJIPUKTUK (Halifax) Mi'kma'ki</t>
  </si>
  <si>
    <t>Houma, LA</t>
  </si>
  <si>
    <t>Prince Edward Island, Canada</t>
  </si>
  <si>
    <t>K'jipjktuk (Halifax), Canada</t>
  </si>
  <si>
    <t>Subotica, Serbia</t>
  </si>
  <si>
    <t>San Clemente, California</t>
  </si>
  <si>
    <t>Saskatoon, Treaty 6</t>
  </si>
  <si>
    <t>Virginia, USA</t>
  </si>
  <si>
    <t>Washington, DC</t>
  </si>
  <si>
    <t>_xD83C__xDF0F__xD83C__xDF0E__xD83C__xDF0D__xD83C__xDF42__xD83C__xDF41__xD83C__xDF57__xD83C__xDF3D__xD83E__xDD67__xD83E__xDD83__xD83C__xDF41__xD83C__xDF42_</t>
  </si>
  <si>
    <t>Ottawa, Canada</t>
  </si>
  <si>
    <t>K'jipuktuk/Halifax</t>
  </si>
  <si>
    <t>St. John's, NL</t>
  </si>
  <si>
    <t>Newfoundland &amp; Labrador</t>
  </si>
  <si>
    <t>Antigonish Nova Scotia</t>
  </si>
  <si>
    <t>St. John's, Newfoundland and L</t>
  </si>
  <si>
    <t>District 4</t>
  </si>
  <si>
    <t>K’jipuktuk, Mi’kma’ki</t>
  </si>
  <si>
    <t>Algonquin Anishinabe territory</t>
  </si>
  <si>
    <t>DKI Jakarta, Indonesia</t>
  </si>
  <si>
    <t>Norwich, England</t>
  </si>
  <si>
    <t>DC</t>
  </si>
  <si>
    <t>Cape Breton, Nova Scotia</t>
  </si>
  <si>
    <t>Halifax West/Halifax-Ouest</t>
  </si>
  <si>
    <t>Sackville, Nova Scotia</t>
  </si>
  <si>
    <t>Dartmouth-Cole Harbour</t>
  </si>
  <si>
    <t>Ottawa Centre</t>
  </si>
  <si>
    <t>St. John's, Newfoundland</t>
  </si>
  <si>
    <t>Ilderton, Ontario</t>
  </si>
  <si>
    <t>K'jipuktuk (Halifax)</t>
  </si>
  <si>
    <t>Maritime Provinces, Canada</t>
  </si>
  <si>
    <t>Yarmouth, Nova Scotia</t>
  </si>
  <si>
    <t>Papineau</t>
  </si>
  <si>
    <t>Washington, D.C.</t>
  </si>
  <si>
    <t>Enfield, Nova Scotia</t>
  </si>
  <si>
    <t>South Shore, Nova Scotia</t>
  </si>
  <si>
    <t>South Shore Nova Scotia</t>
  </si>
  <si>
    <t>Liverpool, Nova Scotia, Canada</t>
  </si>
  <si>
    <t>South Coast, Nova Scotia</t>
  </si>
  <si>
    <t>Bridgewater, Nova Scotia</t>
  </si>
  <si>
    <t>Québec, Canada</t>
  </si>
  <si>
    <t>Across Canada</t>
  </si>
  <si>
    <t>Middle Sackville, NS</t>
  </si>
  <si>
    <t>Halifax, NS, Canada</t>
  </si>
  <si>
    <t xml:space="preserve">St. John's, NL </t>
  </si>
  <si>
    <t xml:space="preserve">St. Margaret's Bay, NS </t>
  </si>
  <si>
    <t>Kjipuktuk/Halifax, NS, Canada</t>
  </si>
  <si>
    <t>Conception Bay South</t>
  </si>
  <si>
    <t>St. John's</t>
  </si>
  <si>
    <t>Ontario, Canada</t>
  </si>
  <si>
    <t>Tatamagouche</t>
  </si>
  <si>
    <t>Toronto/Tkaronto, Ontario</t>
  </si>
  <si>
    <t>San Diego, CA</t>
  </si>
  <si>
    <t>Columbia, SC</t>
  </si>
  <si>
    <t xml:space="preserve">USA </t>
  </si>
  <si>
    <t>Amiskwacîwâskahikan(Edmonton)</t>
  </si>
  <si>
    <t>Raleigh,NC - City of Oaks</t>
  </si>
  <si>
    <t>Raleigh NC</t>
  </si>
  <si>
    <t>north carolina</t>
  </si>
  <si>
    <t>New York, USA</t>
  </si>
  <si>
    <t>Sacramento, California</t>
  </si>
  <si>
    <t>United States</t>
  </si>
  <si>
    <t>Baltimore, MD</t>
  </si>
  <si>
    <t>Sacramento, CA</t>
  </si>
  <si>
    <t>California</t>
  </si>
  <si>
    <t>Sierra City, CA</t>
  </si>
  <si>
    <t>The Netherlands</t>
  </si>
  <si>
    <t>Austin, TX</t>
  </si>
  <si>
    <t>http://t.co/p28UxAJW9i</t>
  </si>
  <si>
    <t>http://www.brettbundale.ca</t>
  </si>
  <si>
    <t>http://t.co/Y3fOdEldJM</t>
  </si>
  <si>
    <t>http://about.me/bigjmccracken</t>
  </si>
  <si>
    <t>https://t.co/MvaSc86nVz</t>
  </si>
  <si>
    <t>http://www.oegoffshore.com</t>
  </si>
  <si>
    <t>http://www.cape-coral-daily-breeze.com/</t>
  </si>
  <si>
    <t>http://perfob.blogspot.com</t>
  </si>
  <si>
    <t>https://t.co/nDKoxLj7EO</t>
  </si>
  <si>
    <t>https://t.co/Gy45bvciL8</t>
  </si>
  <si>
    <t>https://t.co/CXW5S8AyJK</t>
  </si>
  <si>
    <t>https://pluspora.com/posts/335c36a0e03b0136b550005056264835</t>
  </si>
  <si>
    <t>https://t.co/nszPZ6Bk1G</t>
  </si>
  <si>
    <t>https://t.co/yhMLQUxqxY</t>
  </si>
  <si>
    <t>https://t.co/275O6yUHKd</t>
  </si>
  <si>
    <t>https://t.co/ijiQUB55YO</t>
  </si>
  <si>
    <t>https://t.co/vMlndpY13q</t>
  </si>
  <si>
    <t>https://t.co/yzQTc6htk6</t>
  </si>
  <si>
    <t>http://t.co/q8ygsF25JY</t>
  </si>
  <si>
    <t>http://greenheroes.tv/mary-gorman-green-heroes-grand-prize-winner/</t>
  </si>
  <si>
    <t>https://t.co/gU6YwAIzRU</t>
  </si>
  <si>
    <t>https://t.co/7bUREnBFSu</t>
  </si>
  <si>
    <t>https://t.co/7mws8EX2Bn</t>
  </si>
  <si>
    <t>https://t.co/uLnQRGH2Mt</t>
  </si>
  <si>
    <t>https://t.co/9PeZui7lEW</t>
  </si>
  <si>
    <t>https://t.co/ZzRXvKEIYI</t>
  </si>
  <si>
    <t>http://www.ncel.net</t>
  </si>
  <si>
    <t>http://t.co/sOCLjxKfHV</t>
  </si>
  <si>
    <t>http://ffaw.nf.ca</t>
  </si>
  <si>
    <t>https://about.me/brettfavaro</t>
  </si>
  <si>
    <t>http://t.co/gwji2zZ6Xp</t>
  </si>
  <si>
    <t>https://t.co/fXnu44p3rZ</t>
  </si>
  <si>
    <t>https://t.co/ZGKLAdNmO1</t>
  </si>
  <si>
    <t>http://davidwattersforsenate.org</t>
  </si>
  <si>
    <t>https://t.co/Z51cvdu9xI</t>
  </si>
  <si>
    <t>https://t.co/Eh2NZvXl7v</t>
  </si>
  <si>
    <t>http://t.co/DJ1Q0yRdnT</t>
  </si>
  <si>
    <t>http://t.co/Hq7hTYkOPg</t>
  </si>
  <si>
    <t>https://t.co/fJMCeIYylK</t>
  </si>
  <si>
    <t>http://www.jaimebattiste.ca</t>
  </si>
  <si>
    <t>https://t.co/fRVbToQbEM</t>
  </si>
  <si>
    <t>https://t.co/EudNgSTE2V</t>
  </si>
  <si>
    <t>https://t.co/RHxYUbg7mL</t>
  </si>
  <si>
    <t>http://andyfillmore.ca</t>
  </si>
  <si>
    <t>https://t.co/aZFI7ibXIq</t>
  </si>
  <si>
    <t>http://www.thetelegram.com/</t>
  </si>
  <si>
    <t>https://t.co/DJ1Q0yQFyl</t>
  </si>
  <si>
    <t>https://www.thestar.com/authors.grant_taryn.html</t>
  </si>
  <si>
    <t>https://t.co/2FJagShkoO</t>
  </si>
  <si>
    <t>https://t.co/7I2zlZ24v6</t>
  </si>
  <si>
    <t>https://t.co/ODzWK70WcB</t>
  </si>
  <si>
    <t>http://www.ecelaw.ca</t>
  </si>
  <si>
    <t>https://t.co/BxBFo3Fp2B</t>
  </si>
  <si>
    <t>http://CTVNewsAtlantic.ca</t>
  </si>
  <si>
    <t>http://www.thestar.com/halifax</t>
  </si>
  <si>
    <t>http://www.cbc.ca/ns/</t>
  </si>
  <si>
    <t>https://t.co/4luFdxhB7v</t>
  </si>
  <si>
    <t>http://t.co/UmF5Z0fQd9</t>
  </si>
  <si>
    <t>http://www.ndp.ca</t>
  </si>
  <si>
    <t>http://votejoannroberts.ca</t>
  </si>
  <si>
    <t>https://t.co/NJdKCDAm9d</t>
  </si>
  <si>
    <t>http://www.thecanadianpress.com</t>
  </si>
  <si>
    <t>http://novascotia.ca/connect/</t>
  </si>
  <si>
    <t>https://t.co/QhW5ncPWvz</t>
  </si>
  <si>
    <t>http://www.fcm.ca</t>
  </si>
  <si>
    <t>https://t.co/3lmEu6GOXV</t>
  </si>
  <si>
    <t>https://t.co/mOCpoUQmwu</t>
  </si>
  <si>
    <t>http://www.bernadettejordan.ca</t>
  </si>
  <si>
    <t>https://t.co/jou33seXkg</t>
  </si>
  <si>
    <t>http://t.co/dAPPIfIxXI</t>
  </si>
  <si>
    <t>http://www.southcoasttoday.ca</t>
  </si>
  <si>
    <t>http://lighthousenow.ca</t>
  </si>
  <si>
    <t>http://www.NEWS957.com/</t>
  </si>
  <si>
    <t>https://t.co/rG0zopfEQH</t>
  </si>
  <si>
    <t>http://www.news957.com/the-sheldon-macleod-show/</t>
  </si>
  <si>
    <t>https://t.co/1ubDRQtEik</t>
  </si>
  <si>
    <t>https://t.co/V1fdeksCQN</t>
  </si>
  <si>
    <t>http://player.rogersradio.ca/cjni/on_air</t>
  </si>
  <si>
    <t>http://t.co/BdYobn88i7</t>
  </si>
  <si>
    <t>http://t.co/nvtpBrcSRU</t>
  </si>
  <si>
    <t>https://t.co/sYkM2aMJRm</t>
  </si>
  <si>
    <t>https://t.co/McR3cVoQWA</t>
  </si>
  <si>
    <t>https://t.co/LxP0nB3Udu</t>
  </si>
  <si>
    <t>https://t.co/xsUbgQu3i7</t>
  </si>
  <si>
    <t>https://t.co/bByTd219pZ</t>
  </si>
  <si>
    <t>http://wendyrwyatt.blogspot.com/</t>
  </si>
  <si>
    <t>https://t.co/1wrcMc2BUV</t>
  </si>
  <si>
    <t>https://t.co/OVdenvQefT</t>
  </si>
  <si>
    <t>https://t.co/LdGezymauy</t>
  </si>
  <si>
    <t>https://t.co/k4uMv1KVol</t>
  </si>
  <si>
    <t>http://t.co/Zp6qBmQyrM</t>
  </si>
  <si>
    <t>https://t.co/7Ik29vl7Qm</t>
  </si>
  <si>
    <t>http://www.GavinNewsom.com</t>
  </si>
  <si>
    <t>https://GishGallop.com</t>
  </si>
  <si>
    <t>http://zmievski.org/</t>
  </si>
  <si>
    <t>Pacific Time (US &amp; Canada)</t>
  </si>
  <si>
    <t>Atlantic Time (Canada)</t>
  </si>
  <si>
    <t>https://pbs.twimg.com/profile_banners/713421740131676160/1558568080</t>
  </si>
  <si>
    <t>https://pbs.twimg.com/profile_banners/21251001/1562882636</t>
  </si>
  <si>
    <t>https://pbs.twimg.com/profile_banners/17408742/1429720471</t>
  </si>
  <si>
    <t>https://pbs.twimg.com/profile_banners/541934733/1418735570</t>
  </si>
  <si>
    <t>https://pbs.twimg.com/profile_banners/144876537/1573128955</t>
  </si>
  <si>
    <t>https://pbs.twimg.com/profile_banners/3092018580/1503982879</t>
  </si>
  <si>
    <t>https://pbs.twimg.com/profile_banners/22835219/1502285085</t>
  </si>
  <si>
    <t>https://pbs.twimg.com/profile_banners/1124756814/1429222913</t>
  </si>
  <si>
    <t>https://pbs.twimg.com/profile_banners/385822405/1504021047</t>
  </si>
  <si>
    <t>https://pbs.twimg.com/profile_banners/2896209879/1480457477</t>
  </si>
  <si>
    <t>https://pbs.twimg.com/profile_banners/59146536/1559671794</t>
  </si>
  <si>
    <t>https://pbs.twimg.com/profile_banners/1242683035/1469454029</t>
  </si>
  <si>
    <t>https://pbs.twimg.com/profile_banners/999258822005882880/1573445855</t>
  </si>
  <si>
    <t>https://pbs.twimg.com/profile_banners/1712960918/1453231707</t>
  </si>
  <si>
    <t>https://pbs.twimg.com/profile_banners/740298791069196288/1501623164</t>
  </si>
  <si>
    <t>https://pbs.twimg.com/profile_banners/49660950/1564771860</t>
  </si>
  <si>
    <t>https://pbs.twimg.com/profile_banners/1167482357441617921/1567507615</t>
  </si>
  <si>
    <t>https://pbs.twimg.com/profile_banners/1602142670/1471022404</t>
  </si>
  <si>
    <t>https://pbs.twimg.com/profile_banners/153225560/1507727647</t>
  </si>
  <si>
    <t>https://pbs.twimg.com/profile_banners/248876047/1452368451</t>
  </si>
  <si>
    <t>https://pbs.twimg.com/profile_banners/1152811804499701760/1567856547</t>
  </si>
  <si>
    <t>https://pbs.twimg.com/profile_banners/296896047/1545939081</t>
  </si>
  <si>
    <t>https://pbs.twimg.com/profile_banners/36674734/1572358069</t>
  </si>
  <si>
    <t>https://pbs.twimg.com/profile_banners/255965053/1534419084</t>
  </si>
  <si>
    <t>https://pbs.twimg.com/profile_banners/769205444028014592/1472230619</t>
  </si>
  <si>
    <t>https://pbs.twimg.com/profile_banners/847482042065473536/1567703788</t>
  </si>
  <si>
    <t>https://pbs.twimg.com/profile_banners/2252571438/1535095480</t>
  </si>
  <si>
    <t>https://pbs.twimg.com/profile_banners/759589310580428800/1470026040</t>
  </si>
  <si>
    <t>https://pbs.twimg.com/profile_banners/920979787/1571767835</t>
  </si>
  <si>
    <t>https://pbs.twimg.com/profile_banners/855421226/1444435252</t>
  </si>
  <si>
    <t>https://pbs.twimg.com/profile_banners/67278150/1572034979</t>
  </si>
  <si>
    <t>https://pbs.twimg.com/profile_banners/53957622/1457643687</t>
  </si>
  <si>
    <t>https://pbs.twimg.com/profile_banners/293756094/1528123982</t>
  </si>
  <si>
    <t>https://pbs.twimg.com/profile_banners/1017086170155474944/1561561988</t>
  </si>
  <si>
    <t>https://pbs.twimg.com/profile_banners/1347117198/1555937522</t>
  </si>
  <si>
    <t>https://pbs.twimg.com/profile_banners/55639191/1407680125</t>
  </si>
  <si>
    <t>https://pbs.twimg.com/profile_banners/29221344/1535564006</t>
  </si>
  <si>
    <t>https://pbs.twimg.com/profile_banners/1468262635/1530147619</t>
  </si>
  <si>
    <t>https://pbs.twimg.com/profile_banners/286723230/1379338145</t>
  </si>
  <si>
    <t>https://pbs.twimg.com/profile_banners/15694414/1571934997</t>
  </si>
  <si>
    <t>https://pbs.twimg.com/profile_banners/9867582/1561052060</t>
  </si>
  <si>
    <t>https://pbs.twimg.com/profile_banners/2462235402/1421841170</t>
  </si>
  <si>
    <t>https://pbs.twimg.com/profile_banners/900195896658448384/1529186353</t>
  </si>
  <si>
    <t>https://pbs.twimg.com/profile_banners/430187862/1529681123</t>
  </si>
  <si>
    <t>https://pbs.twimg.com/profile_banners/488686931/1572127488</t>
  </si>
  <si>
    <t>https://pbs.twimg.com/profile_banners/143189828/1561594735</t>
  </si>
  <si>
    <t>https://pbs.twimg.com/profile_banners/318415743/1539278871</t>
  </si>
  <si>
    <t>https://pbs.twimg.com/profile_banners/125418460/1517596195</t>
  </si>
  <si>
    <t>https://pbs.twimg.com/profile_banners/247975399/1539792146</t>
  </si>
  <si>
    <t>https://pbs.twimg.com/profile_banners/2249167280/1531940166</t>
  </si>
  <si>
    <t>https://pbs.twimg.com/profile_banners/486842125/1492811535</t>
  </si>
  <si>
    <t>https://pbs.twimg.com/profile_banners/497114732/1408715865</t>
  </si>
  <si>
    <t>https://pbs.twimg.com/profile_banners/1053790819/1540294711</t>
  </si>
  <si>
    <t>https://pbs.twimg.com/profile_banners/76854873/1567889309</t>
  </si>
  <si>
    <t>https://pbs.twimg.com/profile_banners/1191289363658764288/1572952519</t>
  </si>
  <si>
    <t>https://pbs.twimg.com/profile_banners/2573501064/1547311009</t>
  </si>
  <si>
    <t>https://pbs.twimg.com/profile_banners/1102785901002936320/1557282520</t>
  </si>
  <si>
    <t>https://pbs.twimg.com/profile_banners/94610606/1560868255</t>
  </si>
  <si>
    <t>https://pbs.twimg.com/profile_banners/1288726944/1572432081</t>
  </si>
  <si>
    <t>https://pbs.twimg.com/profile_banners/969569179639713792/1519998873</t>
  </si>
  <si>
    <t>https://pbs.twimg.com/profile_banners/2645572656/1405430176</t>
  </si>
  <si>
    <t>https://pbs.twimg.com/profile_banners/2467791/1469484132</t>
  </si>
  <si>
    <t>https://pbs.twimg.com/profile_banners/14850576/1503433621</t>
  </si>
  <si>
    <t>https://pbs.twimg.com/profile_banners/1166717268975333376/1567002567</t>
  </si>
  <si>
    <t>https://pbs.twimg.com/profile_banners/76143039/1393509666</t>
  </si>
  <si>
    <t>https://pbs.twimg.com/profile_banners/2789770741/1524251466</t>
  </si>
  <si>
    <t>https://pbs.twimg.com/profile_banners/408072407/1530024448</t>
  </si>
  <si>
    <t>https://pbs.twimg.com/profile_banners/158458133/1568215834</t>
  </si>
  <si>
    <t>https://pbs.twimg.com/profile_banners/140252240/1571620178</t>
  </si>
  <si>
    <t>https://pbs.twimg.com/profile_banners/55078539/1536800620</t>
  </si>
  <si>
    <t>https://pbs.twimg.com/profile_banners/86622558/1468956754</t>
  </si>
  <si>
    <t>https://pbs.twimg.com/profile_banners/72327648/1462557351</t>
  </si>
  <si>
    <t>https://pbs.twimg.com/profile_banners/39426054/1516806932</t>
  </si>
  <si>
    <t>https://pbs.twimg.com/profile_banners/36949718/1494974014</t>
  </si>
  <si>
    <t>https://pbs.twimg.com/profile_banners/776968514/1499784548</t>
  </si>
  <si>
    <t>https://pbs.twimg.com/profile_banners/2641647230/1491496290</t>
  </si>
  <si>
    <t>https://pbs.twimg.com/profile_banners/22186564/1403023270</t>
  </si>
  <si>
    <t>https://pbs.twimg.com/profile_banners/25287690/1470855555</t>
  </si>
  <si>
    <t>https://pbs.twimg.com/profile_banners/21213416/1523372151</t>
  </si>
  <si>
    <t>https://pbs.twimg.com/profile_banners/18999952/1545060507</t>
  </si>
  <si>
    <t>https://pbs.twimg.com/profile_banners/801434687621255168/1561815211</t>
  </si>
  <si>
    <t>https://pbs.twimg.com/profile_banners/15495778/1543106427</t>
  </si>
  <si>
    <t>https://pbs.twimg.com/profile_banners/1465313792/1511878642</t>
  </si>
  <si>
    <t>https://pbs.twimg.com/profile_banners/253340075/1570754469</t>
  </si>
  <si>
    <t>https://pbs.twimg.com/profile_banners/2993931252/1570292932</t>
  </si>
  <si>
    <t>https://pbs.twimg.com/profile_banners/14260960/1572291191</t>
  </si>
  <si>
    <t>https://pbs.twimg.com/profile_banners/31796122/1421700012</t>
  </si>
  <si>
    <t>https://pbs.twimg.com/profile_banners/25358734/1412878587</t>
  </si>
  <si>
    <t>https://pbs.twimg.com/profile_banners/19444027/1536677168</t>
  </si>
  <si>
    <t>https://pbs.twimg.com/profile_banners/31464192/1538586572</t>
  </si>
  <si>
    <t>https://pbs.twimg.com/profile_banners/108927997/1504837301</t>
  </si>
  <si>
    <t>https://pbs.twimg.com/profile_banners/143514132/1528468904</t>
  </si>
  <si>
    <t>https://pbs.twimg.com/profile_banners/995009123128406016/1526070745</t>
  </si>
  <si>
    <t>https://pbs.twimg.com/profile_banners/1071943930365788160/1545083846</t>
  </si>
  <si>
    <t>https://pbs.twimg.com/profile_banners/2729561810/1548735054</t>
  </si>
  <si>
    <t>https://pbs.twimg.com/profile_banners/300860539/1521648210</t>
  </si>
  <si>
    <t>https://pbs.twimg.com/profile_banners/879120498/1462296976</t>
  </si>
  <si>
    <t>https://pbs.twimg.com/profile_banners/118391801/1557913056</t>
  </si>
  <si>
    <t>https://pbs.twimg.com/profile_banners/12535852/1504801913</t>
  </si>
  <si>
    <t>https://pbs.twimg.com/profile_banners/28158298/1411486343</t>
  </si>
  <si>
    <t>https://pbs.twimg.com/profile_banners/262770460/1546801639</t>
  </si>
  <si>
    <t>https://pbs.twimg.com/profile_banners/17025905/1543675881</t>
  </si>
  <si>
    <t>https://pbs.twimg.com/profile_banners/165751179/1475071455</t>
  </si>
  <si>
    <t>https://pbs.twimg.com/profile_banners/71371616/1508435020</t>
  </si>
  <si>
    <t>https://pbs.twimg.com/profile_banners/876479489500487681/1498336674</t>
  </si>
  <si>
    <t>https://pbs.twimg.com/profile_banners/2818264740/1559697400</t>
  </si>
  <si>
    <t>https://pbs.twimg.com/profile_banners/42411129/1542730733</t>
  </si>
  <si>
    <t>https://pbs.twimg.com/profile_banners/314189076/1562714309</t>
  </si>
  <si>
    <t>https://pbs.twimg.com/profile_banners/210833106/1480350083</t>
  </si>
  <si>
    <t>https://pbs.twimg.com/profile_banners/47968894/1423592167</t>
  </si>
  <si>
    <t>https://pbs.twimg.com/profile_banners/383704363/1411559377</t>
  </si>
  <si>
    <t>https://pbs.twimg.com/profile_banners/874022328975454209/1497218967</t>
  </si>
  <si>
    <t>https://pbs.twimg.com/profile_banners/829694822/1525883022</t>
  </si>
  <si>
    <t>https://pbs.twimg.com/profile_banners/4398110615/1520653027</t>
  </si>
  <si>
    <t>https://pbs.twimg.com/profile_banners/951892305098788864/1517254397</t>
  </si>
  <si>
    <t>https://pbs.twimg.com/profile_banners/223579065/1553544055</t>
  </si>
  <si>
    <t>https://pbs.twimg.com/profile_banners/4192961459/1564019541</t>
  </si>
  <si>
    <t>https://pbs.twimg.com/profile_banners/56495963/1478818775</t>
  </si>
  <si>
    <t>https://pbs.twimg.com/profile_banners/152381274/1561947387</t>
  </si>
  <si>
    <t>https://pbs.twimg.com/profile_banners/16335288/1559078151</t>
  </si>
  <si>
    <t>https://pbs.twimg.com/profile_banners/245660224/1555835076</t>
  </si>
  <si>
    <t>https://pbs.twimg.com/profile_banners/913394690652884993/1566237308</t>
  </si>
  <si>
    <t>https://pbs.twimg.com/profile_banners/2651714172/1566689384</t>
  </si>
  <si>
    <t>https://pbs.twimg.com/profile_banners/813792250497028102/1521990695</t>
  </si>
  <si>
    <t>https://pbs.twimg.com/profile_banners/18580767/1564485142</t>
  </si>
  <si>
    <t>https://pbs.twimg.com/profile_banners/2438498041/1522931350</t>
  </si>
  <si>
    <t>https://pbs.twimg.com/profile_banners/22032260/1461789316</t>
  </si>
  <si>
    <t>https://pbs.twimg.com/profile_banners/16304004/1533579397</t>
  </si>
  <si>
    <t>https://pbs.twimg.com/profile_banners/1895534522/1480000929</t>
  </si>
  <si>
    <t>https://pbs.twimg.com/profile_banners/743292565/1406841907</t>
  </si>
  <si>
    <t>https://pbs.twimg.com/profile_banners/1365630222/1522851725</t>
  </si>
  <si>
    <t>https://pbs.twimg.com/profile_banners/11347122/1547321640</t>
  </si>
  <si>
    <t>https://pbs.twimg.com/profile_banners/977381588957720576/1542862217</t>
  </si>
  <si>
    <t>https://pbs.twimg.com/profile_banners/45572450/1394187587</t>
  </si>
  <si>
    <t>http://abs.twimg.com/images/themes/theme1/bg.png</t>
  </si>
  <si>
    <t>http://abs.twimg.com/images/themes/theme16/bg.gif</t>
  </si>
  <si>
    <t>http://abs.twimg.com/images/themes/theme4/bg.gif</t>
  </si>
  <si>
    <t>http://abs.twimg.com/images/themes/theme14/bg.gif</t>
  </si>
  <si>
    <t>http://abs.twimg.com/images/themes/theme15/bg.png</t>
  </si>
  <si>
    <t>http://abs.twimg.com/images/themes/theme6/bg.gif</t>
  </si>
  <si>
    <t>http://abs.twimg.com/images/themes/theme2/bg.gif</t>
  </si>
  <si>
    <t>http://abs.twimg.com/images/themes/theme5/bg.gif</t>
  </si>
  <si>
    <t>http://abs.twimg.com/images/themes/theme9/bg.gif</t>
  </si>
  <si>
    <t>http://abs.twimg.com/images/themes/theme19/bg.gif</t>
  </si>
  <si>
    <t>http://abs.twimg.com/images/themes/theme13/bg.gif</t>
  </si>
  <si>
    <t>http://abs.twimg.com/images/themes/theme17/bg.gif</t>
  </si>
  <si>
    <t>http://abs.twimg.com/images/themes/theme12/bg.gif</t>
  </si>
  <si>
    <t>http://abs.twimg.com/images/themes/theme18/bg.gif</t>
  </si>
  <si>
    <t>http://pbs.twimg.com/profile_background_images/684671146/21d2bf661f5e34d5b2fe157b01798b56.jpeg</t>
  </si>
  <si>
    <t>http://abs.twimg.com/images/themes/theme3/bg.gif</t>
  </si>
  <si>
    <t>http://abs.twimg.com/images/themes/theme10/bg.gif</t>
  </si>
  <si>
    <t>http://pbs.twimg.com/profile_images/1136300667755122688/_vTSm0Sz_normal.png</t>
  </si>
  <si>
    <t>http://pbs.twimg.com/profile_images/1182748863544864769/cBQAHNy__normal.jpg</t>
  </si>
  <si>
    <t>http://pbs.twimg.com/profile_images/2403364395/ukhbcj4krw1dbciyjz0m_normal.png</t>
  </si>
  <si>
    <t>http://pbs.twimg.com/profile_images/1039892777176363010/JxtxznHD_normal.jpg</t>
  </si>
  <si>
    <t>http://pbs.twimg.com/profile_images/3726567971/bff44e18947791e98685fb866d30c48a_normal.jpeg</t>
  </si>
  <si>
    <t>http://pbs.twimg.com/profile_images/1193744549971202050/ViutcTJY_normal.jpg</t>
  </si>
  <si>
    <t>http://pbs.twimg.com/profile_images/808711505638289408/8WI0T6LH_normal.jpg</t>
  </si>
  <si>
    <t>http://pbs.twimg.com/profile_images/1010497585965133825/1Fz_v_61_normal.jpg</t>
  </si>
  <si>
    <t>http://pbs.twimg.com/profile_images/866720440974286848/naXTIW8u_normal.jpg</t>
  </si>
  <si>
    <t>http://pbs.twimg.com/profile_images/1177434728540061696/ceGSzSei_normal.jpg</t>
  </si>
  <si>
    <t>http://pbs.twimg.com/profile_images/1026521508611538944/Tk2MhaII_normal.jpg</t>
  </si>
  <si>
    <t>http://pbs.twimg.com/profile_images/562540822625669121/xyvo7Ef2_normal.jpeg</t>
  </si>
  <si>
    <t>http://pbs.twimg.com/profile_images/874321567215345664/fXyTR2GK_normal.jpg</t>
  </si>
  <si>
    <t>http://pbs.twimg.com/profile_images/1032290871872344064/ihuNU6Ny_normal.jpg</t>
  </si>
  <si>
    <t>http://pbs.twimg.com/profile_images/992386297544224768/kksTaYWq_normal.jpg</t>
  </si>
  <si>
    <t>http://pbs.twimg.com/profile_images/426024784279781376/gXTnxyDD_normal.jpeg</t>
  </si>
  <si>
    <t>http://pbs.twimg.com/profile_images/1177817667698343937/4ZWbKzqU_normal.jpg</t>
  </si>
  <si>
    <t>http://pbs.twimg.com/profile_images/969570820044525568/NAFW-1as_normal.jpg</t>
  </si>
  <si>
    <t>http://pbs.twimg.com/profile_images/489034242840481793/1DkvwdBA_normal.jpeg</t>
  </si>
  <si>
    <t>http://pbs.twimg.com/profile_images/1060271522319925257/fJKwJ0r2_normal.jpg</t>
  </si>
  <si>
    <t>http://pbs.twimg.com/profile_images/1022150495627083776/rd-c2bqH_normal.jpg</t>
  </si>
  <si>
    <t>http://pbs.twimg.com/profile_images/1166719439112495104/RaMG5-EU_normal.jpg</t>
  </si>
  <si>
    <t>http://pbs.twimg.com/profile_images/553624687884763137/kyNPnrip_normal.jpeg</t>
  </si>
  <si>
    <t>http://pbs.twimg.com/profile_images/1171493778579812354/32P7LSdR_normal.jpg</t>
  </si>
  <si>
    <t>http://pbs.twimg.com/profile_images/1011247250431991813/B0tr6gAg_normal.jpg</t>
  </si>
  <si>
    <t>http://pbs.twimg.com/profile_images/1171799576589869056/4lEsSYzi_normal.jpg</t>
  </si>
  <si>
    <t>http://pbs.twimg.com/profile_images/1141028960295432193/G3CLSJyG_normal.png</t>
  </si>
  <si>
    <t>http://pbs.twimg.com/profile_images/1078344001001062401/hek_KywH_normal.jpg</t>
  </si>
  <si>
    <t>http://pbs.twimg.com/profile_images/773912012069928962/FoVzCmSz_normal.jpg</t>
  </si>
  <si>
    <t>http://pbs.twimg.com/profile_images/1052604641895170048/hUto0R0l_normal.jpg</t>
  </si>
  <si>
    <t>http://pbs.twimg.com/profile_images/892842988275064832/_vnXnDQk_normal.jpg</t>
  </si>
  <si>
    <t>http://pbs.twimg.com/profile_images/816978401231859713/XXu6yNDc_normal.jpg</t>
  </si>
  <si>
    <t>http://pbs.twimg.com/profile_images/856527359041654788/pQ1ntYCg_normal.jpg</t>
  </si>
  <si>
    <t>http://pbs.twimg.com/profile_images/807341215431749632/IpBhvjDr_normal.jpg</t>
  </si>
  <si>
    <t>http://pbs.twimg.com/profile_images/803972339838881792/Viiy8jzj_normal.jpg</t>
  </si>
  <si>
    <t>http://pbs.twimg.com/profile_images/1111339029461680129/xiidx3wM_normal.png</t>
  </si>
  <si>
    <t>http://pbs.twimg.com/profile_images/983634456505470976/554Uui3G_normal.jpg</t>
  </si>
  <si>
    <t>http://pbs.twimg.com/profile_images/1074612742265307141/MWuBblHY_normal.jpg</t>
  </si>
  <si>
    <t>http://pbs.twimg.com/profile_images/801911140947148800/5Ep3QIxI_normal.jpg</t>
  </si>
  <si>
    <t>http://pbs.twimg.com/profile_images/2379831705/xde107lhag3sic88n989_normal.png</t>
  </si>
  <si>
    <t>http://pbs.twimg.com/profile_images/1067840651742638080/pKUZKTxl_normal.jpg</t>
  </si>
  <si>
    <t>http://pbs.twimg.com/profile_images/1015281585023791104/cg5sHv66_normal.jpg</t>
  </si>
  <si>
    <t>http://pbs.twimg.com/profile_images/1184505972108283905/Ii-vrRiD_normal.jpg</t>
  </si>
  <si>
    <t>http://pbs.twimg.com/profile_images/1179385622231998466/b9x-oqxa_normal.jpg</t>
  </si>
  <si>
    <t>http://pbs.twimg.com/profile_images/1188901535851388929/_9nGMr9S_normal.jpg</t>
  </si>
  <si>
    <t>http://pbs.twimg.com/profile_images/664847593113915392/9gGp8Ci4_normal.jpg</t>
  </si>
  <si>
    <t>http://pbs.twimg.com/profile_images/748115245584031745/NPorJBKH_normal.jpg</t>
  </si>
  <si>
    <t>http://pbs.twimg.com/profile_images/858717975871971329/yOPSl6AD_normal.jpg</t>
  </si>
  <si>
    <t>http://pbs.twimg.com/profile_images/1260011012/Mdalywork2008_normal.jpg</t>
  </si>
  <si>
    <t>http://pbs.twimg.com/profile_images/901994494668795909/Ntl7UrBi_normal.jpg</t>
  </si>
  <si>
    <t>http://pbs.twimg.com/profile_images/1005114991966502912/rPz_D_5C_normal.jpg</t>
  </si>
  <si>
    <t>http://pbs.twimg.com/profile_images/995015680012496896/elmoS6ZB_normal.jpg</t>
  </si>
  <si>
    <t>http://pbs.twimg.com/profile_images/1073056618818920448/Ea4kDKZb_normal.jpg</t>
  </si>
  <si>
    <t>http://pbs.twimg.com/profile_images/1171089473284771841/NmpPejGX_normal.jpg</t>
  </si>
  <si>
    <t>http://pbs.twimg.com/profile_images/595614500155424769/XM_oW5Al_normal.png</t>
  </si>
  <si>
    <t>http://pbs.twimg.com/profile_images/2715034155/fce9ed6982959ddd7036a9d05e09367e_normal.png</t>
  </si>
  <si>
    <t>http://pbs.twimg.com/profile_images/1128594325221380096/yFJsXF8P_normal.png</t>
  </si>
  <si>
    <t>http://pbs.twimg.com/profile_images/905833204531200001/GbeSjSml_normal.jpg</t>
  </si>
  <si>
    <t>http://pbs.twimg.com/profile_images/887030040713719809/GNW3qB4v_normal.jpg</t>
  </si>
  <si>
    <t>http://pbs.twimg.com/profile_images/1081990341018869760/HmywntUe_normal.jpg</t>
  </si>
  <si>
    <t>http://pbs.twimg.com/profile_images/936808312317681664/2VH7p8ng_normal.jpg</t>
  </si>
  <si>
    <t>http://pbs.twimg.com/profile_images/502468503819911170/3n8HpQ_f_normal.jpeg</t>
  </si>
  <si>
    <t>http://pbs.twimg.com/profile_images/919014943848108032/ye03lZS-_normal.jpg</t>
  </si>
  <si>
    <t>http://pbs.twimg.com/profile_images/1639211597/190752_170324223014760_170323529681496_331130_1686909_n_normal.jpg</t>
  </si>
  <si>
    <t>http://pbs.twimg.com/profile_images/672421714869882882/Z68sG7fv_normal.jpg</t>
  </si>
  <si>
    <t>http://pbs.twimg.com/profile_images/565212056438059008/owKhLD7o_normal.jpeg</t>
  </si>
  <si>
    <t>http://pbs.twimg.com/profile_images/1266319647/2009_Water_Tour_297_normal.jpg</t>
  </si>
  <si>
    <t>http://pbs.twimg.com/profile_images/1143504628702691328/8W6ELV_j_normal.jpg</t>
  </si>
  <si>
    <t>http://pbs.twimg.com/profile_images/874024839593545728/Q3MWKQpl_normal.jpg</t>
  </si>
  <si>
    <t>http://pbs.twimg.com/profile_images/1083381989363892224/EU6gbdVK_normal.jpg</t>
  </si>
  <si>
    <t>http://pbs.twimg.com/profile_images/867749276969041920/bYKdV5_t_normal.jpg</t>
  </si>
  <si>
    <t>http://pbs.twimg.com/profile_images/1054809095243321344/irS834_A_normal.jpg</t>
  </si>
  <si>
    <t>http://pbs.twimg.com/profile_images/841429728657580036/_KAJv8es_normal.jpg</t>
  </si>
  <si>
    <t>http://pbs.twimg.com/profile_images/948886222373519361/DY9IkZro_normal.jpg</t>
  </si>
  <si>
    <t>http://pbs.twimg.com/profile_images/1842434016/ea_avatar_normal.png</t>
  </si>
  <si>
    <t>http://pbs.twimg.com/profile_images/822379248056795139/s1sqOXyr_normal.jpg</t>
  </si>
  <si>
    <t>http://pbs.twimg.com/profile_images/606911556811526144/zldLM40W_normal.jpg</t>
  </si>
  <si>
    <t>http://pbs.twimg.com/profile_images/981537208380268544/c0aGcYlF_normal.jpg</t>
  </si>
  <si>
    <t>http://pbs.twimg.com/profile_images/1084175947413127168/WYByUf3s_normal.jpg</t>
  </si>
  <si>
    <t>http://pbs.twimg.com/profile_images/1114272663650725888/Qn804kYC_normal.png</t>
  </si>
  <si>
    <t>http://pbs.twimg.com/profile_images/448301181324894208/vqY_gIaL_normal.jpeg</t>
  </si>
  <si>
    <t>Open Twitter Page for This Person</t>
  </si>
  <si>
    <t>https://twitter.com/marion12moore</t>
  </si>
  <si>
    <t>https://twitter.com/stantec</t>
  </si>
  <si>
    <t>https://twitter.com/bbundale</t>
  </si>
  <si>
    <t>https://twitter.com/cnsopb</t>
  </si>
  <si>
    <t>https://twitter.com/bigjmcc</t>
  </si>
  <si>
    <t>https://twitter.com/bastet_luxor</t>
  </si>
  <si>
    <t>https://twitter.com/boxcanoe</t>
  </si>
  <si>
    <t>https://twitter.com/nsliberal</t>
  </si>
  <si>
    <t>https://twitter.com/craigrussell10</t>
  </si>
  <si>
    <t>https://twitter.com/oeg_offshore</t>
  </si>
  <si>
    <t>https://twitter.com/muiroffowlis</t>
  </si>
  <si>
    <t>https://twitter.com/capecoraldaily</t>
  </si>
  <si>
    <t>https://twitter.com/hulagirlpam</t>
  </si>
  <si>
    <t>https://twitter.com/perfoblogger</t>
  </si>
  <si>
    <t>https://twitter.com/get_regrann</t>
  </si>
  <si>
    <t>https://twitter.com/nc_sasquatch</t>
  </si>
  <si>
    <t>https://twitter.com/roycoopernc</t>
  </si>
  <si>
    <t>https://twitter.com/janiceplus9</t>
  </si>
  <si>
    <t>https://twitter.com/brocorankin</t>
  </si>
  <si>
    <t>https://twitter.com/dartmouthcommon</t>
  </si>
  <si>
    <t>https://twitter.com/peterhfx</t>
  </si>
  <si>
    <t>https://twitter.com/emgfind</t>
  </si>
  <si>
    <t>https://twitter.com/juliemceachern1</t>
  </si>
  <si>
    <t>https://twitter.com/asaintl</t>
  </si>
  <si>
    <t>https://twitter.com/milneice</t>
  </si>
  <si>
    <t>https://twitter.com/nsrasta</t>
  </si>
  <si>
    <t>https://twitter.com/riskparty63</t>
  </si>
  <si>
    <t>https://twitter.com/krkgroupservice</t>
  </si>
  <si>
    <t>https://twitter.com/gcvoters</t>
  </si>
  <si>
    <t>https://twitter.com/allonehealth</t>
  </si>
  <si>
    <t>https://twitter.com/solidarityhfx</t>
  </si>
  <si>
    <t>https://twitter.com/ns_advocate</t>
  </si>
  <si>
    <t>https://twitter.com/noraondariviera</t>
  </si>
  <si>
    <t>https://twitter.com/beccabluesky</t>
  </si>
  <si>
    <t>https://twitter.com/tommychong840</t>
  </si>
  <si>
    <t>https://twitter.com/megmcmorris</t>
  </si>
  <si>
    <t>https://twitter.com/devetrobert</t>
  </si>
  <si>
    <t>https://twitter.com/ma_mchugh</t>
  </si>
  <si>
    <t>https://twitter.com/doinallrightbye</t>
  </si>
  <si>
    <t>https://twitter.com/gorman_mary</t>
  </si>
  <si>
    <t>https://twitter.com/uswatermaker</t>
  </si>
  <si>
    <t>https://twitter.com/waterdesal</t>
  </si>
  <si>
    <t>https://twitter.com/arcworksca</t>
  </si>
  <si>
    <t>https://twitter.com/suomigirl987</t>
  </si>
  <si>
    <t>https://twitter.com/oceana</t>
  </si>
  <si>
    <t>https://twitter.com/ty_savoy</t>
  </si>
  <si>
    <t>https://twitter.com/kevinrns</t>
  </si>
  <si>
    <t>https://twitter.com/councilofcdns</t>
  </si>
  <si>
    <t>https://twitter.com/surfrider</t>
  </si>
  <si>
    <t>https://twitter.com/peiseaweed</t>
  </si>
  <si>
    <t>https://twitter.com/bjordheim91</t>
  </si>
  <si>
    <t>https://twitter.com/earthling_47</t>
  </si>
  <si>
    <t>https://twitter.com/ncelenviro</t>
  </si>
  <si>
    <t>https://twitter.com/enviro_techie</t>
  </si>
  <si>
    <t>https://twitter.com/janer54</t>
  </si>
  <si>
    <t>https://twitter.com/kendallrworth</t>
  </si>
  <si>
    <t>https://twitter.com/robintress</t>
  </si>
  <si>
    <t>https://twitter.com/infomorning</t>
  </si>
  <si>
    <t>https://twitter.com/maptheblue</t>
  </si>
  <si>
    <t>https://twitter.com/ffaw_unifor</t>
  </si>
  <si>
    <t>https://twitter.com/letsfishsmarter</t>
  </si>
  <si>
    <t>https://twitter.com/barbaraxlow</t>
  </si>
  <si>
    <t>https://twitter.com/cate_johnson</t>
  </si>
  <si>
    <t>https://twitter.com/jess_puddister</t>
  </si>
  <si>
    <t>https://twitter.com/chewan59228792</t>
  </si>
  <si>
    <t>https://twitter.com/sendavidwatters</t>
  </si>
  <si>
    <t>https://twitter.com/michellegoats1</t>
  </si>
  <si>
    <t>https://twitter.com/dylanpenner</t>
  </si>
  <si>
    <t>https://twitter.com/muhsitorus</t>
  </si>
  <si>
    <t>https://twitter.com/parkerhydr</t>
  </si>
  <si>
    <t>https://twitter.com/healthyforestns</t>
  </si>
  <si>
    <t>https://twitter.com/hfxexaminer</t>
  </si>
  <si>
    <t>https://twitter.com/washingtonpost</t>
  </si>
  <si>
    <t>https://twitter.com/bydarrylfears</t>
  </si>
  <si>
    <t>https://twitter.com/jaimebattiste</t>
  </si>
  <si>
    <t>https://twitter.com/geoffregan</t>
  </si>
  <si>
    <t>https://twitter.com/darrellsamson</t>
  </si>
  <si>
    <t>https://twitter.com/darrenfisherns</t>
  </si>
  <si>
    <t>https://twitter.com/andyfillmorehfx</t>
  </si>
  <si>
    <t>https://twitter.com/cathmckenna</t>
  </si>
  <si>
    <t>https://twitter.com/davidmahernl</t>
  </si>
  <si>
    <t>https://twitter.com/tim_bousquet</t>
  </si>
  <si>
    <t>https://twitter.com/caora_mck</t>
  </si>
  <si>
    <t>https://twitter.com/tarynalgrant</t>
  </si>
  <si>
    <t>https://twitter.com/nspc</t>
  </si>
  <si>
    <t>https://twitter.com/nsndp</t>
  </si>
  <si>
    <t>https://twitter.com/joan_baxter</t>
  </si>
  <si>
    <t>https://twitter.com/ecelaw</t>
  </si>
  <si>
    <t>https://twitter.com/ecologyaction</t>
  </si>
  <si>
    <t>https://twitter.com/ctvatlantic</t>
  </si>
  <si>
    <t>https://twitter.com/thestarhalifax</t>
  </si>
  <si>
    <t>https://twitter.com/cbcns</t>
  </si>
  <si>
    <t>https://twitter.com/bill_karsten</t>
  </si>
  <si>
    <t>https://twitter.com/pammood</t>
  </si>
  <si>
    <t>https://twitter.com/wayemason</t>
  </si>
  <si>
    <t>https://twitter.com/ns_energy_mines</t>
  </si>
  <si>
    <t>https://twitter.com/thejagmeetsingh</t>
  </si>
  <si>
    <t>https://twitter.com/joannrobertshfx</t>
  </si>
  <si>
    <t>https://twitter.com/justintrudeau</t>
  </si>
  <si>
    <t>https://twitter.com/novamac</t>
  </si>
  <si>
    <t>https://twitter.com/nsgov</t>
  </si>
  <si>
    <t>https://twitter.com/stephenmcneil</t>
  </si>
  <si>
    <t>https://twitter.com/matthewdalywdc</t>
  </si>
  <si>
    <t>https://twitter.com/frankscribbler</t>
  </si>
  <si>
    <t>https://twitter.com/fcm_online</t>
  </si>
  <si>
    <t>https://twitter.com/nsfedmuni</t>
  </si>
  <si>
    <t>https://twitter.com/homematterscb</t>
  </si>
  <si>
    <t>https://twitter.com/bernjordanmp</t>
  </si>
  <si>
    <t>https://twitter.com/ckbwradio</t>
  </si>
  <si>
    <t>https://twitter.com/qccrradio</t>
  </si>
  <si>
    <t>https://twitter.com/southcoastns</t>
  </si>
  <si>
    <t>https://twitter.com/lhnownews</t>
  </si>
  <si>
    <t>https://twitter.com/news957</t>
  </si>
  <si>
    <t>https://twitter.com/toddveinotte</t>
  </si>
  <si>
    <t>https://twitter.com/m_brand</t>
  </si>
  <si>
    <t>https://twitter.com/thesmacleodshow</t>
  </si>
  <si>
    <t>https://twitter.com/katiehartai</t>
  </si>
  <si>
    <t>https://twitter.com/nlsmith99</t>
  </si>
  <si>
    <t>https://twitter.com/mondi19999</t>
  </si>
  <si>
    <t>https://twitter.com/sierraclubcan</t>
  </si>
  <si>
    <t>https://twitter.com/brucestearman</t>
  </si>
  <si>
    <t>https://twitter.com/therickhoweshow</t>
  </si>
  <si>
    <t>https://twitter.com/greenmission</t>
  </si>
  <si>
    <t>https://twitter.com/vocmopenline</t>
  </si>
  <si>
    <t>https://twitter.com/gleboutillier</t>
  </si>
  <si>
    <t>https://twitter.com/angiles</t>
  </si>
  <si>
    <t>https://twitter.com/cnlopb</t>
  </si>
  <si>
    <t>https://twitter.com/kevintobin58</t>
  </si>
  <si>
    <t>https://twitter.com/juliemreimer</t>
  </si>
  <si>
    <t>https://twitter.com/argylecolin</t>
  </si>
  <si>
    <t>https://twitter.com/sunns902</t>
  </si>
  <si>
    <t>https://twitter.com/opirgtoronto</t>
  </si>
  <si>
    <t>https://twitter.com/net2ayurveda</t>
  </si>
  <si>
    <t>https://twitter.com/nrdc_af</t>
  </si>
  <si>
    <t>https://twitter.com/holisticpsy1</t>
  </si>
  <si>
    <t>https://twitter.com/henrymcmaster</t>
  </si>
  <si>
    <t>https://twitter.com/turtlewoman777</t>
  </si>
  <si>
    <t>https://twitter.com/stateimpactcntr</t>
  </si>
  <si>
    <t>https://twitter.com/nschtein</t>
  </si>
  <si>
    <t>https://twitter.com/grayhairjoe</t>
  </si>
  <si>
    <t>https://twitter.com/nc_governor</t>
  </si>
  <si>
    <t>https://twitter.com/tvickbredl</t>
  </si>
  <si>
    <t>https://twitter.com/nofrackkeely</t>
  </si>
  <si>
    <t>https://twitter.com/plattsoil</t>
  </si>
  <si>
    <t>https://twitter.com/danbacher</t>
  </si>
  <si>
    <t>https://twitter.com/enviroaction</t>
  </si>
  <si>
    <t>https://twitter.com/kevindk82</t>
  </si>
  <si>
    <t>https://twitter.com/brianfrosh</t>
  </si>
  <si>
    <t>https://twitter.com/alexreagan123</t>
  </si>
  <si>
    <t>https://twitter.com/gavinnewsom</t>
  </si>
  <si>
    <t>https://twitter.com/smartassredfish</t>
  </si>
  <si>
    <t>https://twitter.com/epsilonm</t>
  </si>
  <si>
    <t>https://twitter.com/a</t>
  </si>
  <si>
    <t>marion12moore
RT @BigJMcC: #OffshoreDrilling
#NotWorthTheRisk #IndustryCapture
#BigOil #nspoli @CNSOPB @bbundale:
The 267-page @Stantec report makes…</t>
  </si>
  <si>
    <t xml:space="preserve">stantec
</t>
  </si>
  <si>
    <t xml:space="preserve">bbundale
</t>
  </si>
  <si>
    <t xml:space="preserve">cnsopb
</t>
  </si>
  <si>
    <t>bigjmcc
#Halifax #MahoneBay #OffshoreDrilling
@TheRickHoweShow @katiehartai @thesmacleodshow
@m_brand @toddveinotte @NEWS957
@LHNOWnews @SouthCoastNS @QCCRradio
@ckbwradio https://t.co/9CTR06KUVV</t>
  </si>
  <si>
    <t>bastet_luxor
Eni: New resources discovered in
the Gulf of Suez offshore Egypt:
https://t.co/8zG0ONR7v4</t>
  </si>
  <si>
    <t>boxcanoe
RT @BigJMcC: ⁦@NSLiberal⁩ members
on Law Amendments Committee to
teenage climate strikers: “Father
knows best.” #nspoli #ClimateChange
#S…</t>
  </si>
  <si>
    <t xml:space="preserve">nsliberal
</t>
  </si>
  <si>
    <t>craigrussell10
RT @OEG_Offshore: Do you need your
A60 cabins serviced or refurbished?
We have extensive experience to
undertake this on an ad-hoc basis
to…</t>
  </si>
  <si>
    <t>oeg_offshore
Do you need your A60 cabins serviced
or refurbished? We have extensive
experience to undertake this on
an ad-hoc ba… https://t.co/PC1UBM8OzP</t>
  </si>
  <si>
    <t>muiroffowlis
RT @OEG_Offshore: Do you need your
A60 cabins serviced or refurbished?
We have extensive experience to
undertake this on an ad-hoc basis
to…</t>
  </si>
  <si>
    <t>capecoraldaily
Battle to protect Florida coast
from offshore drilling continues.
"Florida is still at risk," Oceana
Offshore Dril… https://t.co/w5oZKu9mf0</t>
  </si>
  <si>
    <t>hulagirlpam
Take Action: Say NO to more #OffshoreDrilling
and YES to protecting coastal wildlife.
https://t.co/L7ZfVSDMLu</t>
  </si>
  <si>
    <t>perfoblogger
Y asi se fue de pronto. Sin adiós
y sin despedidas _xD83D__xDE02__xD83D__xDE02__xD83D__xDE02_ Reposted
from @drilling_oilfild (@get_regrann)
- استوا ا… https://t.co/qVK8K2uN70</t>
  </si>
  <si>
    <t xml:space="preserve">get_regrann
</t>
  </si>
  <si>
    <t>nc_sasquatch
@RoyCooperNC Drill Baby Drill!!!
_xD83D__xDEE2_ The Benefits of #OffshoreDrilling!
https://t.co/A6abT8sTdL https://t.co/W859XutBih</t>
  </si>
  <si>
    <t xml:space="preserve">roycoopernc
</t>
  </si>
  <si>
    <t>janiceplus9
RT @NC_Sasquatch: @RoyCooperNC
Drill Baby Drill!!! _xD83D__xDEE2_ The Benefits
of #OffshoreDrilling! https://t.co/A6abT8sTdL
https://t.co/W859XutBih</t>
  </si>
  <si>
    <t>brocorankin
Anyone doing some underwater cutting
today with the Broco BR-22? Any
underwater welding happening? Using
Broco rods for underwater cutting
or welding? Let see your work!
#UnderwaterCutting #UnderwaterWelding
#OffshoreDrilling #EnergyProduction
https://t.co/yxPoWQTJR2</t>
  </si>
  <si>
    <t>dartmouthcommon
RT @BigJMcC: MEDIA ADVISORY: Twelve
NS municipal governments call for
offshore drilling inquiry NEWS
CONFERENCE: Tues. Nov. 5th, 3PM,
1313…</t>
  </si>
  <si>
    <t>peterhfx
RT @BigJMcC: MEDIA ADVISORY: Twelve
NS municipal governments call for
offshore drilling inquiry NEWS
CONFERENCE: Tues. Nov. 5th, 3PM,
1313…</t>
  </si>
  <si>
    <t>emgfind
RT @BigJMcC: MEDIA ADVISORY: Twelve
NS municipal governments call for
offshore drilling inquiry NEWS
CONFERENCE: Tues. Nov. 5th, 3PM,
1313…</t>
  </si>
  <si>
    <t>juliemceachern1
RT @BigJMcC: MEDIA ADVISORY: Twelve
NS municipal governments call for
offshore drilling inquiry NEWS
CONFERENCE: Tues. Nov. 5th, 3PM,
1313…</t>
  </si>
  <si>
    <t>asaintl
RT @BigJMcC: MEDIA ADVISORY: Twelve
NS municipal governments call for
offshore drilling inquiry NEWS
CONFERENCE: Tues. Nov. 5th, 3PM,
1313…</t>
  </si>
  <si>
    <t>milneice
RT @BigJMcC: MEDIA ADVISORY: Twelve
NS municipal governments call for
offshore drilling inquiry NEWS
CONFERENCE: Tues. Nov. 5th, 3PM,
1313…</t>
  </si>
  <si>
    <t>nsrasta
RT @BigJMcC: MEDIA ADVISORY: Twelve
NS municipal governments call for
offshore drilling inquiry NEWS
CONFERENCE: Tues. Nov. 5th, 3PM,
1313â€¦</t>
  </si>
  <si>
    <t>riskparty63
Quoted on GCC China geopolitical
and economisch corporation and
interest. #oott #oilprice #offshoredrilling
#adnoc #hydrocarbons #crude #opec
#refinery #energysecurity #aramco
#reserves #reserves #tanker #china
#noc #mbsâ€¦https://t.co/KqnApe1k3F
https://t.co/3F2DlQDlVE</t>
  </si>
  <si>
    <t>krkgroupservice
We KRK Group provides Oil and Gas
Offshore and Onshore drilling rigs
within your cost with the best
equipment. For details you can
contact @+91 9848714455 Visit:
https://t.co/wYtdHHHnS8 #oilandgas
#oilandgasdrilling #offshoredrilling
#driilingequipment #oilandgasservices
https://t.co/3U26ySXiPx</t>
  </si>
  <si>
    <t>gcvoters
Have you heard the news? Georgia's
coastal ocean advocates announced
the designation of Georgia's offshore
waters as an international #HopeSpot
earlier this month. Let's keep
up the work to protect our coast
from #offshoredrilling and other
threats! https://t.co/o7MfQtrthS
https://t.co/Nt9MgmpCoK</t>
  </si>
  <si>
    <t>allonehealth
Check out our latest blog in honor
of National Healthy Skin Month:
https://t.co/dtK1lSdJ79 #november
#oilandgasindustry #humanresources
#skinprotection #outdoor #offshoredrilling
https://t.co/aFBfsfC2R8</t>
  </si>
  <si>
    <t>solidarityhfx
RT @ns_advocate: â€œYou canâ€™t
eat oil, and you canâ€™t eat moneyâ€
â€“ 12 Nova Scotia municipalities
call for offshore drilling inquiry
https://t.â€¦</t>
  </si>
  <si>
    <t>ns_advocate
â€œYou canâ€™t eat oil, and you
canâ€™t eat moneyâ€ â€“ 12 Nova
Scotia municipalities call for
offshore drilling inquiry https://t.co/cFwakpu9Ie
#nspoli #offshoredrilling</t>
  </si>
  <si>
    <t>noraondariviera
RT @ns_advocate: â€œYou canâ€™t
eat oil, and you canâ€™t eat moneyâ€
â€“ 12 Nova Scotia municipalities
call for offshore drilling inquiry
https://t.â€¦</t>
  </si>
  <si>
    <t>beccabluesky
RT @ns_advocate: â€œYou canâ€™t
eat oil, and you canâ€™t eat moneyâ€
â€“ 12 Nova Scotia municipalities
call for offshore drilling inquiry
https://t.â€¦</t>
  </si>
  <si>
    <t>tommychong840
RT @ns_advocate: â€œYou canâ€™t
eat oil, and you canâ€™t eat moneyâ€
â€“ 12 Nova Scotia municipalities
call for offshore drilling inquiry
https://t.â€¦</t>
  </si>
  <si>
    <t>megmcmorris
RT @DevetRobert: â€œYou canâ€™t
eat oil, and you canâ€™t eat moneyâ€
â€“ 12 Nova Scotia municipalities
call for offshore drilling inquiry
https://t.â€¦</t>
  </si>
  <si>
    <t>devetrobert
â€œYou canâ€™t eat oil, and you
canâ€™t eat moneyâ€ â€“ 12 Nova
Scotia municipalities call for
offshore drilling inquiry https://t.co/qsUZovum9S
#nspoli #offshoredrilling</t>
  </si>
  <si>
    <t>ma_mchugh
RT @DevetRobert: â€œYou canâ€™t
eat oil, and you canâ€™t eat moneyâ€
â€“ 12 Nova Scotia municipalities
call for offshore drilling inquiry
https://t.â€¦</t>
  </si>
  <si>
    <t>doinallrightbye
RT @DevetRobert: â€œYou canâ€™t
eat oil, and you canâ€™t eat moneyâ€
â€“ 12 Nova Scotia municipalities
call for offshore drilling inquiry
https://t.â€¦</t>
  </si>
  <si>
    <t>gorman_mary
RT @DevetRobert: â€œYou canâ€™t
eat oil, and you canâ€™t eat moneyâ€
â€“ 12 Nova Scotia municipalities
call for offshore drilling inquiry
https://t.â€¦</t>
  </si>
  <si>
    <t>uswatermaker
Visit us today @ https://t.co/cmc7pUZjIu
#watermaker #marine #offshoredrilling
#oilandgas #reverseosmosis #desalination
#workboat #osv #offshore #uswatermaker
https://t.co/UsRabg15nl</t>
  </si>
  <si>
    <t>waterdesal
RT @uswatermaker: Visit us today
@ https://t.co/cmc7pUZjIu #watermaker
#marine #offshoredrilling #oilandgas
#reverseosmosis #desalinationâ€¦</t>
  </si>
  <si>
    <t>arcworksca
RT @DevetRobert: â€œYou canâ€™t
eat oil, and you canâ€™t eat moneyâ€
â€“ 12 Nova Scotia municipalities
call for offshore drilling inquiry
https://t.â€¦</t>
  </si>
  <si>
    <t>suomigirl987
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t>
  </si>
  <si>
    <t xml:space="preserve">oceana
</t>
  </si>
  <si>
    <t>ty_savoy
RT @DevetRobert: â€œYou canâ€™t
eat oil, and you canâ€™t eat moneyâ€
â€“ 12 Nova Scotia municipalities
call for offshore drilling inquiry
https://t.â€¦</t>
  </si>
  <si>
    <t>kevinrns
RT @BigJMcC: #nsfm2019 #OffshoreDrilling
@Surfrider @CouncilofCDNs https://t.co/DmBNaLBflS</t>
  </si>
  <si>
    <t>councilofcdns
RT @RobinTress: Meanwhile in Newfoundland,
@FFAW_Unifor is also fighting for
recognition that the fisheries
depend on healthy oceans, and fâ€¦</t>
  </si>
  <si>
    <t xml:space="preserve">surfrider
</t>
  </si>
  <si>
    <t>peiseaweed
RT @DevetRobert: â€œYou canâ€™t
eat oil, and you canâ€™t eat moneyâ€
â€“ 12 Nova Scotia municipalities
call for offshore drilling inquiry
https://t.â€¦</t>
  </si>
  <si>
    <t>bjordheim91
RT @DevetRobert: â€œYou canâ€™t
eat oil, and you canâ€™t eat moneyâ€
â€“ 12 Nova Scotia municipalities
call for offshore drilling inquiry
https://t.â€¦</t>
  </si>
  <si>
    <t>earthling_47
RT @ncelenviro: States that passed
legislation banning #offshoredrilling
in 2019: âœ… Maine âœ… New Hampshire
âœ… New York âœ… Oregon Learn more
aâ€¦</t>
  </si>
  <si>
    <t>ncelenviro
States that passed legislation
banning #offshoredrilling in 2019:
âœ… Maine âœ… New Hampshire âœ…
New York âœ… Oregon Learn more
about this and other state action
in 2019: https://t.co/sDNO7k9isa
https://t.co/z7JsacUfi6</t>
  </si>
  <si>
    <t>enviro_techie
RT @ncelenviro: States that passed
legislation banning #offshoredrilling
in 2019: âœ… Maine âœ… New Hampshire
âœ… New York âœ… Oregon Learn more
aâ€¦</t>
  </si>
  <si>
    <t>janer54
RT @BigJMcC: #nsfm2019 #OffshoreDrilling
@Surfrider @CouncilofCDNs https://t.co/DmBNaLBflS</t>
  </si>
  <si>
    <t>kendallrworth
RT @DevetRobert: â€œYou canâ€™t
eat oil, and you canâ€™t eat moneyâ€
â€“ 12 Nova Scotia municipalities
call for offshore drilling inquiry
https://t.â€¦</t>
  </si>
  <si>
    <t>robintress
Meanwhile in Newfoundland, @FFAW_Unifor
is also fighting for recognition
that the fisheries depend on healthy
oceans, and fishermen need to be
heard when they raise concerns
about #offshoredrilling https://t.co/nioQtFogUR
#nspoli #nsfm2019 #protectoffshorens</t>
  </si>
  <si>
    <t xml:space="preserve">infomorning
</t>
  </si>
  <si>
    <t>maptheblue
RT @RobinTress: Meanwhile in Newfoundland,
@FFAW_Unifor is also fighting for
recognition that the fisheries
depend on healthy oceans, and fâ€¦</t>
  </si>
  <si>
    <t xml:space="preserve">ffaw_unifor
</t>
  </si>
  <si>
    <t>letsfishsmarter
RT @RobinTress: Meanwhile in Newfoundland,
@FFAW_Unifor is also fighting for
recognition that the fisheries
depend on healthy oceans, and fâ€¦</t>
  </si>
  <si>
    <t>barbaraxlow
RT @RobinTress: Meanwhile in Newfoundland,
@FFAW_Unifor is also fighting for
recognition that the fisheries
depend on healthy oceans, and fâ€¦</t>
  </si>
  <si>
    <t>cate_johnson
RT @DevetRobert: â€œYou canâ€™t
eat oil, and you canâ€™t eat moneyâ€
â€“ 12 Nova Scotia municipalities
call for offshore drilling inquiry
https://t.â€¦</t>
  </si>
  <si>
    <t>jess_puddister
RT @RobinTress: Meanwhile in Newfoundland,
@FFAW_Unifor is also fighting for
recognition that the fisheries
depend on healthy oceans, and fâ€¦</t>
  </si>
  <si>
    <t>chewan59228792
RT @DevetRobert: â€œYou canâ€™t
eat oil, and you canâ€™t eat moneyâ€
â€“ 12 Nova Scotia municipalities
call for offshore drilling inquiry
https://t.â€¦</t>
  </si>
  <si>
    <t>sendavidwatters
RT @ncelenviro: States that passed
legislation banning #offshoredrilling
in 2019: âœ… Maine âœ… New Hampshire
âœ… New York âœ… Oregon Learn more
aâ€¦</t>
  </si>
  <si>
    <t>michellegoats1
RT @RobinTress: Meanwhile in Newfoundland,
@FFAW_Unifor is also fighting for
recognition that the fisheries
depend on healthy oceans, and fâ€¦</t>
  </si>
  <si>
    <t>dylanpenner
RT @RobinTress: Meanwhile in Newfoundland,
@FFAW_Unifor is also fighting for
recognition that the fisheries
depend on healthy oceans, and fâ€¦</t>
  </si>
  <si>
    <t>muhsitorus
New project Soehanah jack up rig
sedang membuat Sumur baru jenis
monopod di Zulu oil field PHE ONWJ
#oilfield #offshoredrilling #pheonwjpertamina
@ Zulu F/S, kepulauan seribu area,
laut… https://t.co/sggpGfrPyQ</t>
  </si>
  <si>
    <t>parkerhydr
#parkerhydraulics #supportlocalbusiness
#norwich #independentsupplier #offshoredrilling
#offshore #eastofengland #couplings
#hydraulics #hydraulicsystem #hydraulichose
#yarmouthmaine #yarmouthport #yarmouthharbour
#onlineshop #angliafarmers #oilfield
#oilandgas https://t.co/97ZQxK7oHc</t>
  </si>
  <si>
    <t xml:space="preserve">healthyforestns
</t>
  </si>
  <si>
    <t xml:space="preserve">hfxexaminer
</t>
  </si>
  <si>
    <t xml:space="preserve">washingtonpost
</t>
  </si>
  <si>
    <t xml:space="preserve">bydarrylfears
</t>
  </si>
  <si>
    <t xml:space="preserve">jaimebattiste
</t>
  </si>
  <si>
    <t xml:space="preserve">geoffregan
</t>
  </si>
  <si>
    <t xml:space="preserve">darrellsamson
</t>
  </si>
  <si>
    <t xml:space="preserve">darrenfisherns
</t>
  </si>
  <si>
    <t xml:space="preserve">andyfillmorehfx
</t>
  </si>
  <si>
    <t xml:space="preserve">cathmckenna
</t>
  </si>
  <si>
    <t xml:space="preserve">davidmahernl
</t>
  </si>
  <si>
    <t xml:space="preserve">tim_bousquet
</t>
  </si>
  <si>
    <t xml:space="preserve">caora_mck
</t>
  </si>
  <si>
    <t xml:space="preserve">tarynalgrant
</t>
  </si>
  <si>
    <t xml:space="preserve">nspc
</t>
  </si>
  <si>
    <t xml:space="preserve">nsndp
</t>
  </si>
  <si>
    <t>joan_baxter
RT @DevetRobert: â€œYou canâ€™t
eat oil, and you canâ€™t eat moneyâ€
â€“ 12 Nova Scotia municipalities
call for offshore drilling inquiry
https://t.â€¦</t>
  </si>
  <si>
    <t xml:space="preserve">ecelaw
</t>
  </si>
  <si>
    <t xml:space="preserve">ecologyaction
</t>
  </si>
  <si>
    <t xml:space="preserve">ctvatlantic
</t>
  </si>
  <si>
    <t xml:space="preserve">thestarhalifax
</t>
  </si>
  <si>
    <t xml:space="preserve">cbcns
</t>
  </si>
  <si>
    <t xml:space="preserve">bill_karsten
</t>
  </si>
  <si>
    <t xml:space="preserve">pammood
</t>
  </si>
  <si>
    <t xml:space="preserve">wayemason
</t>
  </si>
  <si>
    <t xml:space="preserve">ns_energy_mines
</t>
  </si>
  <si>
    <t xml:space="preserve">thejagmeetsingh
</t>
  </si>
  <si>
    <t xml:space="preserve">joannrobertshfx
</t>
  </si>
  <si>
    <t xml:space="preserve">justintrudeau
</t>
  </si>
  <si>
    <t xml:space="preserve">novamac
</t>
  </si>
  <si>
    <t xml:space="preserve">nsgov
</t>
  </si>
  <si>
    <t xml:space="preserve">stephenmcneil
</t>
  </si>
  <si>
    <t xml:space="preserve">matthewdalywdc
</t>
  </si>
  <si>
    <t xml:space="preserve">frankscribbler
</t>
  </si>
  <si>
    <t xml:space="preserve">fcm_online
</t>
  </si>
  <si>
    <t xml:space="preserve">nsfedmuni
</t>
  </si>
  <si>
    <t xml:space="preserve">homematterscb
</t>
  </si>
  <si>
    <t xml:space="preserve">bernjordanmp
</t>
  </si>
  <si>
    <t xml:space="preserve">ckbwradio
</t>
  </si>
  <si>
    <t xml:space="preserve">qccrradio
</t>
  </si>
  <si>
    <t xml:space="preserve">southcoastns
</t>
  </si>
  <si>
    <t xml:space="preserve">lhnownews
</t>
  </si>
  <si>
    <t xml:space="preserve">news957
</t>
  </si>
  <si>
    <t xml:space="preserve">toddveinotte
</t>
  </si>
  <si>
    <t xml:space="preserve">m_brand
</t>
  </si>
  <si>
    <t xml:space="preserve">thesmacleodshow
</t>
  </si>
  <si>
    <t xml:space="preserve">katiehartai
</t>
  </si>
  <si>
    <t>nlsmith99
RT @RobinTress: And it's only Wednesday!
On Friday evening we're hosting
a public discussion in #MahoneBay
on how local communities can andâ€¦</t>
  </si>
  <si>
    <t>mondi19999
RT @SierraClubCan: "You can't eat
#oil and you can't eat money."
Municipalities call for inquiry
into effects of #OffshoreDrilling.
#NovaSâ€¦</t>
  </si>
  <si>
    <t>sierraclubcan
"You can't eat #oil and you can't
eat money." Municipalities call
for inquiry into effects of #OffshoreDrilling.
#NovaScotia #nsfm2019 https://t.co/DW5bCqJo06</t>
  </si>
  <si>
    <t>brucestearman
RT @BigJMcC: Mahone Bay Mayor David
Devenne will be on @TheRickHoweShow
today at 12:15 to explain why 12
Nova Scotia municipalities are
calâ€¦</t>
  </si>
  <si>
    <t xml:space="preserve">therickhoweshow
</t>
  </si>
  <si>
    <t>greenmission
RT @BigJMcC: Mahone Bay Mayor David
Devenne will be on @TheRickHoweShow
today at 12:15 to explain why 12
Nova Scotia municipalities are
calâ€¦</t>
  </si>
  <si>
    <t xml:space="preserve">vocmopenline
</t>
  </si>
  <si>
    <t xml:space="preserve">gleboutillier
</t>
  </si>
  <si>
    <t xml:space="preserve">angiles
</t>
  </si>
  <si>
    <t xml:space="preserve">cnlopb
</t>
  </si>
  <si>
    <t xml:space="preserve">kevintobin58
</t>
  </si>
  <si>
    <t>juliemreimer
RT @SierraClubCan: "You can't eat
#oil and you can't eat money."
Municipalities call for inquiry
into effects of #OffshoreDrilling.
#NovaSâ€¦</t>
  </si>
  <si>
    <t>argylecolin
RT @SierraClubCan: "You can't eat
#oil and you can't eat money."
Municipalities call for inquiry
into effects of #OffshoreDrilling.
#NovaSâ€¦</t>
  </si>
  <si>
    <t>sunns902
RT @BigJMcC: Mahone Bay Mayor David
Devenne will be on @TheRickHoweShow
today at 12:15 to explain why 12
Nova Scotia municipalities are
calâ€¦</t>
  </si>
  <si>
    <t>opirgtoronto
RT @RobinTress: Meanwhile in Newfoundland,
@FFAW_Unifor is also fighting for
recognition that the fisheries
depend on healthy oceans, and fâ€¦</t>
  </si>
  <si>
    <t>net2ayurveda
RT @RobinTress: Meanwhile in Newfoundland,
@FFAW_Unifor is also fighting for
recognition that the fisheries
depend on healthy oceans, and fâ€¦</t>
  </si>
  <si>
    <t>nrdc_af
Trump's offshore drilling plan
is a disaster for coastal communities.
It would result in 10 times more
oil spills t… https://t.co/AM4azUd3Tj</t>
  </si>
  <si>
    <t>holisticpsy1
RT @HolisticPsy1: "federal judge
who overturned the Obama administration's
initial six-month moratorium on
deepwater oil drilling has refus…</t>
  </si>
  <si>
    <t xml:space="preserve">henrymcmaster
</t>
  </si>
  <si>
    <t xml:space="preserve">turtlewoman777
</t>
  </si>
  <si>
    <t xml:space="preserve">stateimpactcntr
</t>
  </si>
  <si>
    <t>nschtein
RT @RobinTress: Meanwhile in Newfoundland,
@FFAW_Unifor is also fighting for
recognition that the fisheries
depend on healthy oceans, and fâ€¦</t>
  </si>
  <si>
    <t>grayhairjoe
RT @tvickBREDL: @NC_Governor Like
they are fighting #offshoredrilling?</t>
  </si>
  <si>
    <t xml:space="preserve">nc_governor
</t>
  </si>
  <si>
    <t>tvickbredl
@NC_Governor Like they are fighting
#offshoredrilling?</t>
  </si>
  <si>
    <t>nofrackkeely
RT @tvickBREDL: @NC_Governor Like
they are fighting #offshoredrilling?</t>
  </si>
  <si>
    <t xml:space="preserve">plattsoil
</t>
  </si>
  <si>
    <t>danbacher
RT @DanBacher: @GavinNewsom @AlexReagan123
If you believe in climate Change,
@GavinNewsom, why don't you support
an end to new oil &amp;amp; gas dr…</t>
  </si>
  <si>
    <t xml:space="preserve">enviroaction
</t>
  </si>
  <si>
    <t xml:space="preserve">kevindk82
</t>
  </si>
  <si>
    <t xml:space="preserve">brianfrosh
</t>
  </si>
  <si>
    <t xml:space="preserve">alexreagan123
</t>
  </si>
  <si>
    <t xml:space="preserve">gavinnewsom
</t>
  </si>
  <si>
    <t>smartassredfish
Trump Bans Offshore #Logging https://t.co/gaYdsayRn7
#californiawildfires #offshoredrilling
https://t.co/O5NFLmnGpE</t>
  </si>
  <si>
    <t>epsilonm
#Conservation #BioDiversity #Sustainability
#PolarBears #Beluga #BelugaWhales
#ProtectPolarBears #Arctic… https://t.co/VwunPZ02HA</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</si>
  <si>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</si>
  <si>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</si>
  <si>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</si>
  <si>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</si>
  <si>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</si>
  <si>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</si>
  <si>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</si>
  <si>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</si>
  <si>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</si>
  <si>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</si>
  <si>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</si>
  <si>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</si>
  <si>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</si>
  <si>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</si>
  <si>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</si>
  <si>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</si>
  <si>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</si>
  <si>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</si>
  <si>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</si>
  <si>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</si>
  <si>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</si>
  <si>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</si>
  <si>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</si>
  <si>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</si>
  <si>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</si>
  <si>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</si>
  <si>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</si>
  <si>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</si>
  <si>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</si>
  <si>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</si>
  <si>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</si>
  <si>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</si>
  <si>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</si>
  <si>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</si>
  <si>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</si>
  <si>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</si>
  <si>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</si>
  <si>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</si>
  <si>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</si>
  <si>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</si>
  <si>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</si>
  <si>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</si>
  <si>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</si>
  <si>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</si>
  <si>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</si>
  <si>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</si>
  <si>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</si>
  <si>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</si>
  <si>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</si>
  <si>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</si>
  <si>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</si>
  <si>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</si>
  <si>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</si>
  <si>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</si>
  <si>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</si>
  <si>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</si>
  <si>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</si>
  <si>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</si>
  <si>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</si>
  <si>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</si>
  <si>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</si>
  <si>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</si>
  <si>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</si>
  <si>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</si>
  <si>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</si>
  <si>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</si>
  <si>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</si>
  <si>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</si>
  <si>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</si>
  <si>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</si>
  <si>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</si>
  <si>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</si>
  <si>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</si>
  <si>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</si>
  <si>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</si>
  <si>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</si>
  <si>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</si>
  <si>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</si>
  <si>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</si>
  <si>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</si>
  <si>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https://www.linkedin.com/slink?code=eas6jdA</t>
  </si>
  <si>
    <t>https://www.linkedin.com/slink?code=evaSY6S</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</si>
  <si>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</si>
  <si>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</si>
  <si>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</si>
  <si>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</si>
  <si>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</si>
  <si>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</si>
  <si>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</si>
  <si>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</si>
  <si>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</si>
  <si>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</si>
  <si>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</si>
  <si>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</si>
  <si>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</si>
  <si>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</si>
  <si>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https://twitter.com/i/web/status/1189533447045505024 https://twitter.com/i/web/status/1188088795859738625 https://twitter.com/i/web/status/1190339041067257858 https://twitter.com/chronicleherald/status/1191841368601182208 https://twitter.com/bigjmcc/status/1192099414451593217 https://twitter.com/i/web/status/1189538167826927616 https://www.thestar.com/halifax/2019/10/28/teens-tell-nova-scotia-government-climate-targets-arent-good-enough.html https://ipolitics.ca/2018/07/05/nova-scotia-cabinet-shuffle-shifts-focus-to-mining-forestry-and-the-environment/ https://www.thecoastlandtimes.com/2019/09/12/house-approves-oil-drilling-ban-off-atlantic-and-pacific-coasts/ https://nationalpost.com/commodities/energy/a-14-year-long-oil-spill-in-gulf-of-mexico-verges-on-becoming-one-of-the-worst-in-us-history/wcm/8cfa1953-f35d-4828-87bd-d6c172b155b1</t>
  </si>
  <si>
    <t>https://twitter.com/bigjmcc/status/1192099414451593217 https://www.cbc.ca/news/canada/newfoundland-labrador/ffaw-billion-dollar-crab-1.5346846 https://secure.canadians.org/page/20746/petition/1 https://www.facebook.com/events/677705545968483/ https://www.cbc.ca/listen/live-radio/1-27-information-morning-ns/clip/15745117-twelve-municipal-governments-in-nova-scotia-call-for-an-inquiry-into-offshore-drilling</t>
  </si>
  <si>
    <t>https://neftegaz.ru/en/news/Offshoredrilling/502889-eni-new-resources-discovered-in-the-gulf-of-suez-offshore-egypt/ https://twitter.com/i/web/status/1189615218537762817 https://twitter.com/i/web/status/1189612508379779073 https://support.nwfactionfund.org/page/9635/donate/1?en_chan=tw&amp;locale=en-US&amp;ea.tracking.id=&amp;en_ref=20303057 https://www.linkedin.com/slink?code=eas6jdA https://www.linkedin.com/slink?code=evaSY6S https://twitter.com/i/web/status/1188814131165614080 https://twitter.com/i/web/status/1189436139435941888 https://twitter.com/i/web/status/1189877900310458369 http://www.krkgroupservices.com</t>
  </si>
  <si>
    <t>https://nodexlgraphgallery.org/Pages/Graph.aspx?graphID=180127 https://twitter.com/i/web/status/1188849163246755841 https://twitter.com/i/web/status/1188626938811867137</t>
  </si>
  <si>
    <t>https://www.thechronicleherald.ca/news/local/12-nova-scotia-municipalities-call-for-public-inquiry-into-the-impact-of-offshore-drilling-and-exploration-372635/ https://www.facebook.com/events/677705545968483?active_tab=about https://www.cbc.ca/listen/live-radio/1-27-information-morning-ns/clip/15745117-twelve-municipal-governments-in-nova-scotia-call-for-an-inquiry-into-offshore-drilling</t>
  </si>
  <si>
    <t>https://www.ncel.net/2019-energy-and-climate-successes https://twitter.com/i/web/status/1188953651647258625</t>
  </si>
  <si>
    <t>https://hdsmarine.com/ro-watermakers https://twitter.com/i/web/status/1188821816740941825</t>
  </si>
  <si>
    <t>https://twitter.com/i/web/status/1190053884594728960 https://twitter.com/i/web/status/1190053260817616897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</si>
  <si>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</si>
  <si>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</si>
  <si>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</si>
  <si>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</si>
  <si>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</si>
  <si>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</si>
  <si>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</si>
  <si>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</si>
  <si>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</si>
  <si>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</si>
  <si>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</si>
  <si>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</si>
  <si>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thestar.com ipolitics.ca thecoastlandtimes.com nationalpost.com canadians.org thetelegram.com</t>
  </si>
  <si>
    <t>cbc.ca twitter.com canadians.org facebook.com</t>
  </si>
  <si>
    <t>twitter.com linkedin.com neftegaz.ru nwfactionfund.org krkgroupservices.com connectsavannah.com instagram.com gishgallop.com</t>
  </si>
  <si>
    <t>nodexlgraphgallery.org twitter.com</t>
  </si>
  <si>
    <t>thechronicleherald.ca facebook.com cbc.ca</t>
  </si>
  <si>
    <t>ncel.net twitter.com</t>
  </si>
  <si>
    <t>hdsmarine.com twitter.com</t>
  </si>
  <si>
    <t>Top Hashtags in Tweet in Entire Graph</t>
  </si>
  <si>
    <t>nsfm2019</t>
  </si>
  <si>
    <t>nspoli</t>
  </si>
  <si>
    <t>novascotia</t>
  </si>
  <si>
    <t>oilandgas</t>
  </si>
  <si>
    <t>oil</t>
  </si>
  <si>
    <t>bigoil</t>
  </si>
  <si>
    <t>nlpoli</t>
  </si>
  <si>
    <t>rogergrimes</t>
  </si>
  <si>
    <t>Top Hashtags in Tweet in G1</t>
  </si>
  <si>
    <t>notworththerisk</t>
  </si>
  <si>
    <t>industrycapture</t>
  </si>
  <si>
    <t>climatechange</t>
  </si>
  <si>
    <t>Top Hashtags in Tweet in G2</t>
  </si>
  <si>
    <t>protectoffshorens</t>
  </si>
  <si>
    <t>Top Hashtags in Tweet in G3</t>
  </si>
  <si>
    <t>Top Hashtags in Tweet in G4</t>
  </si>
  <si>
    <t>oott</t>
  </si>
  <si>
    <t>oilprice</t>
  </si>
  <si>
    <t>adnoc</t>
  </si>
  <si>
    <t>hydrocarbons</t>
  </si>
  <si>
    <t>reserves</t>
  </si>
  <si>
    <t>oilfield</t>
  </si>
  <si>
    <t>sustainability</t>
  </si>
  <si>
    <t>polarbears</t>
  </si>
  <si>
    <t>Top Hashtags in Tweet in G5</t>
  </si>
  <si>
    <t>marineprotectedareas</t>
  </si>
  <si>
    <t>ourlastchance</t>
  </si>
  <si>
    <t>deltatunnel</t>
  </si>
  <si>
    <t>ourlastchacne</t>
  </si>
  <si>
    <t>jerrybrown</t>
  </si>
  <si>
    <t>califmpas</t>
  </si>
  <si>
    <t>sableisland</t>
  </si>
  <si>
    <t>drilling</t>
  </si>
  <si>
    <t>Top Hashtags in Tweet in G6</t>
  </si>
  <si>
    <t>Top Hashtags in Tweet in G7</t>
  </si>
  <si>
    <t>Top Hashtags in Tweet in G8</t>
  </si>
  <si>
    <t>Top Hashtags in Tweet in G9</t>
  </si>
  <si>
    <t>canada</t>
  </si>
  <si>
    <t>Top Hashtags in Tweet in G10</t>
  </si>
  <si>
    <t>Top Hashtags in Tweet</t>
  </si>
  <si>
    <t>offshoredrilling nspoli bigoil nsfm2019 nlpoli rogergrimes notworththerisk industrycapture novascotia climatechange</t>
  </si>
  <si>
    <t>offshoredrilling nsfm2019 nspoli protectoffshorens mahonebay</t>
  </si>
  <si>
    <t>mahonebay nspoli offshoredrilling</t>
  </si>
  <si>
    <t>offshoredrilling oott oilprice adnoc hydrocarbons reserves oilandgas oilfield sustainability polarbears</t>
  </si>
  <si>
    <t>offshoredrilling bigoil marineprotectedareas ourlastchance deltatunnel ourlastchacne jerrybrown califmpas sableisland drilling</t>
  </si>
  <si>
    <t>offshoredrilling nlpoli rogergrimes nsfm2019 novascotia</t>
  </si>
  <si>
    <t>offshoredrilling oil novascotia nsfm2019 canada</t>
  </si>
  <si>
    <t>Top Words in Tweet in Entire Graph</t>
  </si>
  <si>
    <t>Words in Sentiment List#1: Positive</t>
  </si>
  <si>
    <t>Words in Sentiment List#2: Negative</t>
  </si>
  <si>
    <t>Words in Sentiment List#3: Angry/Violent</t>
  </si>
  <si>
    <t>Non-categorized Words</t>
  </si>
  <si>
    <t>Total Words</t>
  </si>
  <si>
    <t>#offshoredrilling</t>
  </si>
  <si>
    <t>â</t>
  </si>
  <si>
    <t>eat</t>
  </si>
  <si>
    <t>offshore</t>
  </si>
  <si>
    <t>Top Words in Tweet in G1</t>
  </si>
  <si>
    <t>inquiry</t>
  </si>
  <si>
    <t>municipal</t>
  </si>
  <si>
    <t>twelve</t>
  </si>
  <si>
    <t>ns</t>
  </si>
  <si>
    <t>governments</t>
  </si>
  <si>
    <t>call</t>
  </si>
  <si>
    <t>news</t>
  </si>
  <si>
    <t>Top Words in Tweet in G2</t>
  </si>
  <si>
    <t>meanwhile</t>
  </si>
  <si>
    <t>newfoundland</t>
  </si>
  <si>
    <t>fighting</t>
  </si>
  <si>
    <t>recognition</t>
  </si>
  <si>
    <t>fisheries</t>
  </si>
  <si>
    <t>depend</t>
  </si>
  <si>
    <t>healthy</t>
  </si>
  <si>
    <t>oceans</t>
  </si>
  <si>
    <t>Top Words in Tweet in G3</t>
  </si>
  <si>
    <t>canâ</t>
  </si>
  <si>
    <t>t</t>
  </si>
  <si>
    <t>œyou</t>
  </si>
  <si>
    <t>moneyâ</t>
  </si>
  <si>
    <t>12</t>
  </si>
  <si>
    <t>nova</t>
  </si>
  <si>
    <t>scotia</t>
  </si>
  <si>
    <t>Top Words in Tweet in G4</t>
  </si>
  <si>
    <t>florida</t>
  </si>
  <si>
    <t>protect</t>
  </si>
  <si>
    <t>coast</t>
  </si>
  <si>
    <t>underwater</t>
  </si>
  <si>
    <t>new</t>
  </si>
  <si>
    <t>battle</t>
  </si>
  <si>
    <t>Top Words in Tweet in G5</t>
  </si>
  <si>
    <t>climate</t>
  </si>
  <si>
    <t>gas</t>
  </si>
  <si>
    <t>discuss</t>
  </si>
  <si>
    <t>Top Words in Tweet in G6</t>
  </si>
  <si>
    <t>mahone</t>
  </si>
  <si>
    <t>bay</t>
  </si>
  <si>
    <t>mayor</t>
  </si>
  <si>
    <t>david</t>
  </si>
  <si>
    <t>devenne</t>
  </si>
  <si>
    <t>today</t>
  </si>
  <si>
    <t>15</t>
  </si>
  <si>
    <t>Top Words in Tweet in G7</t>
  </si>
  <si>
    <t>Top Words in Tweet in G8</t>
  </si>
  <si>
    <t>Top Words in Tweet in G9</t>
  </si>
  <si>
    <t>#oil</t>
  </si>
  <si>
    <t>money</t>
  </si>
  <si>
    <t>municipalities</t>
  </si>
  <si>
    <t>effects</t>
  </si>
  <si>
    <t>#novasâ</t>
  </si>
  <si>
    <t>Top Words in Tweet in G10</t>
  </si>
  <si>
    <t>âœ</t>
  </si>
  <si>
    <t>2019</t>
  </si>
  <si>
    <t>states</t>
  </si>
  <si>
    <t>passed</t>
  </si>
  <si>
    <t>legislation</t>
  </si>
  <si>
    <t>banning</t>
  </si>
  <si>
    <t>maine</t>
  </si>
  <si>
    <t>hampshire</t>
  </si>
  <si>
    <t>Top Words in Tweet</t>
  </si>
  <si>
    <t>#offshoredrilling inquiry offshore municipal twelve ns governments call drilling news</t>
  </si>
  <si>
    <t>robintress meanwhile newfoundland ffaw_unifor fighting recognition fisheries depend healthy oceans</t>
  </si>
  <si>
    <t>â canâ t eat œyou oil moneyâ 12 nova scotia</t>
  </si>
  <si>
    <t>#offshoredrilling offshore drilling florida protect coast underwater oil new battle</t>
  </si>
  <si>
    <t>drilling oil danbacher gavinnewsom new offshore #offshoredrilling climate gas discuss</t>
  </si>
  <si>
    <t>bigjmcc 12 mahone bay mayor david devenne therickhoweshow today 15</t>
  </si>
  <si>
    <t>nc_governor fighting #offshoredrilling tvickbredl</t>
  </si>
  <si>
    <t>eat #offshoredrilling call inquiry #oil money municipalities effects sierraclubcan #novasâ</t>
  </si>
  <si>
    <t>âœ new 2019 states passed legislation banning #offshoredrilling maine hampshire</t>
  </si>
  <si>
    <t>drill roycoopernc baby benefits #offshoredrilling</t>
  </si>
  <si>
    <t>need a60 cabins serviced refurbished extensive experience undertake ad hoc</t>
  </si>
  <si>
    <t>gt</t>
  </si>
  <si>
    <t>visit today #watermaker #marine #offshoredrilling #oilandgas #reverseosmosis</t>
  </si>
  <si>
    <t>fue pronto adiós despedidas reposted drilling_oilfild get_regrann استوا</t>
  </si>
  <si>
    <t>Top Word Pairs in Tweet in Entire Graph</t>
  </si>
  <si>
    <t>canâ,t</t>
  </si>
  <si>
    <t>t,eat</t>
  </si>
  <si>
    <t>offshore,drilling</t>
  </si>
  <si>
    <t>call,offshore</t>
  </si>
  <si>
    <t>drilling,inquiry</t>
  </si>
  <si>
    <t>nova,scotia</t>
  </si>
  <si>
    <t>12,nova</t>
  </si>
  <si>
    <t>scotia,municipalities</t>
  </si>
  <si>
    <t>municipalities,call</t>
  </si>
  <si>
    <t>â,œyou</t>
  </si>
  <si>
    <t>Top Word Pairs in Tweet in G1</t>
  </si>
  <si>
    <t>municipal,governments</t>
  </si>
  <si>
    <t>media,advisory</t>
  </si>
  <si>
    <t>advisory,twelve</t>
  </si>
  <si>
    <t>twelve,ns</t>
  </si>
  <si>
    <t>ns,municipal</t>
  </si>
  <si>
    <t>governments,call</t>
  </si>
  <si>
    <t>inquiry,news</t>
  </si>
  <si>
    <t>Top Word Pairs in Tweet in G2</t>
  </si>
  <si>
    <t>meanwhile,newfoundland</t>
  </si>
  <si>
    <t>newfoundland,ffaw_unifor</t>
  </si>
  <si>
    <t>ffaw_unifor,fighting</t>
  </si>
  <si>
    <t>fighting,recognition</t>
  </si>
  <si>
    <t>recognition,fisheries</t>
  </si>
  <si>
    <t>fisheries,depend</t>
  </si>
  <si>
    <t>depend,healthy</t>
  </si>
  <si>
    <t>healthy,oceans</t>
  </si>
  <si>
    <t>robintress,meanwhile</t>
  </si>
  <si>
    <t>oceans,fâ</t>
  </si>
  <si>
    <t>Top Word Pairs in Tweet in G3</t>
  </si>
  <si>
    <t>œyou,canâ</t>
  </si>
  <si>
    <t>eat,oil</t>
  </si>
  <si>
    <t>oil,canâ</t>
  </si>
  <si>
    <t>eat,moneyâ</t>
  </si>
  <si>
    <t>moneyâ,â</t>
  </si>
  <si>
    <t>â,12</t>
  </si>
  <si>
    <t>Top Word Pairs in Tweet in G4</t>
  </si>
  <si>
    <t>battle,protect</t>
  </si>
  <si>
    <t>protect,florida</t>
  </si>
  <si>
    <t>florida,coast</t>
  </si>
  <si>
    <t>coast,offshore</t>
  </si>
  <si>
    <t>drilling,continues</t>
  </si>
  <si>
    <t>continues,florida</t>
  </si>
  <si>
    <t>florida,still</t>
  </si>
  <si>
    <t>still,risk</t>
  </si>
  <si>
    <t>risk,oceana</t>
  </si>
  <si>
    <t>Top Word Pairs in Tweet in G5</t>
  </si>
  <si>
    <t>oil,gas</t>
  </si>
  <si>
    <t>state,waters</t>
  </si>
  <si>
    <t>gavinnewsom,alexreagan123</t>
  </si>
  <si>
    <t>alexreagan123,believe</t>
  </si>
  <si>
    <t>believe,climate</t>
  </si>
  <si>
    <t>climate,change</t>
  </si>
  <si>
    <t>change,gavinnewsom</t>
  </si>
  <si>
    <t>gavinnewsom,support</t>
  </si>
  <si>
    <t>support,end</t>
  </si>
  <si>
    <t>Top Word Pairs in Tweet in G6</t>
  </si>
  <si>
    <t>bigjmcc,mahone</t>
  </si>
  <si>
    <t>mahone,bay</t>
  </si>
  <si>
    <t>bay,mayor</t>
  </si>
  <si>
    <t>mayor,david</t>
  </si>
  <si>
    <t>david,devenne</t>
  </si>
  <si>
    <t>devenne,therickhoweshow</t>
  </si>
  <si>
    <t>therickhoweshow,today</t>
  </si>
  <si>
    <t>today,12</t>
  </si>
  <si>
    <t>12,15</t>
  </si>
  <si>
    <t>15,explain</t>
  </si>
  <si>
    <t>Top Word Pairs in Tweet in G7</t>
  </si>
  <si>
    <t>Top Word Pairs in Tweet in G8</t>
  </si>
  <si>
    <t>nc_governor,fighting</t>
  </si>
  <si>
    <t>fighting,#offshoredrilling</t>
  </si>
  <si>
    <t>tvickbredl,nc_governor</t>
  </si>
  <si>
    <t>Top Word Pairs in Tweet in G9</t>
  </si>
  <si>
    <t>call,inquiry</t>
  </si>
  <si>
    <t>eat,#oil</t>
  </si>
  <si>
    <t>#oil,eat</t>
  </si>
  <si>
    <t>eat,money</t>
  </si>
  <si>
    <t>money,municipalities</t>
  </si>
  <si>
    <t>inquiry,effects</t>
  </si>
  <si>
    <t>effects,#offshoredrilling</t>
  </si>
  <si>
    <t>sierraclubcan,eat</t>
  </si>
  <si>
    <t>#offshoredrilling,#novasâ</t>
  </si>
  <si>
    <t>Top Word Pairs in Tweet in G10</t>
  </si>
  <si>
    <t>âœ,new</t>
  </si>
  <si>
    <t>states,passed</t>
  </si>
  <si>
    <t>passed,legislation</t>
  </si>
  <si>
    <t>legislation,banning</t>
  </si>
  <si>
    <t>banning,#offshoredrilling</t>
  </si>
  <si>
    <t>#offshoredrilling,2019</t>
  </si>
  <si>
    <t>new,hampshire</t>
  </si>
  <si>
    <t>new,york</t>
  </si>
  <si>
    <t>2019,âœ</t>
  </si>
  <si>
    <t>âœ,maine</t>
  </si>
  <si>
    <t>Top Word Pairs in Tweet</t>
  </si>
  <si>
    <t>municipal,governments  media,advisory  advisory,twelve  twelve,ns  ns,municipal  governments,call  call,offshore  offshore,drilling  drilling,inquiry  inquiry,news</t>
  </si>
  <si>
    <t>meanwhile,newfoundland  newfoundland,ffaw_unifor  ffaw_unifor,fighting  fighting,recognition  recognition,fisheries  fisheries,depend  depend,healthy  healthy,oceans  robintress,meanwhile  oceans,fâ</t>
  </si>
  <si>
    <t>canâ,t  t,eat  â,œyou  œyou,canâ  eat,oil  oil,canâ  eat,moneyâ  moneyâ,â  â,12  12,nova</t>
  </si>
  <si>
    <t>battle,protect  protect,florida  florida,coast  coast,offshore  offshore,drilling  drilling,continues  continues,florida  florida,still  still,risk  risk,oceana</t>
  </si>
  <si>
    <t>offshore,drilling  oil,gas  state,waters  gavinnewsom,alexreagan123  alexreagan123,believe  believe,climate  climate,change  change,gavinnewsom  gavinnewsom,support  support,end</t>
  </si>
  <si>
    <t>bigjmcc,mahone  mahone,bay  bay,mayor  mayor,david  david,devenne  devenne,therickhoweshow  therickhoweshow,today  today,12  12,15  15,explain</t>
  </si>
  <si>
    <t>nc_governor,fighting  fighting,#offshoredrilling  tvickbredl,nc_governor</t>
  </si>
  <si>
    <t>call,inquiry  eat,#oil  #oil,eat  eat,money  money,municipalities  municipalities,call  inquiry,effects  effects,#offshoredrilling  sierraclubcan,eat  #offshoredrilling,#novasâ</t>
  </si>
  <si>
    <t>âœ,new  states,passed  passed,legislation  legislation,banning  banning,#offshoredrilling  #offshoredrilling,2019  new,hampshire  new,york  2019,âœ  âœ,maine</t>
  </si>
  <si>
    <t>roycoopernc,drill  drill,baby  baby,drill  drill,benefits  benefits,#offshoredrilling</t>
  </si>
  <si>
    <t>need,a60  a60,cabins  cabins,serviced  serviced,refurbished  refurbished,extensive  extensive,experience  experience,undertake  undertake,ad  ad,hoc  oeg_offshore,need</t>
  </si>
  <si>
    <t>visit,today  today,#watermaker  #watermaker,#marine  #marine,#offshoredrilling  #offshoredrilling,#oilandgas  #oilandgas,#reverseosmosis</t>
  </si>
  <si>
    <t>fue,pronto  pronto,adiós  adiós,despedidas  despedidas,reposted  reposted,drilling_oilfild  drilling_oilfild,get_regrann  get_regrann,استوا</t>
  </si>
  <si>
    <t>Top Replied-To in Entire Graph</t>
  </si>
  <si>
    <t>Top Mentioned in Entire Graph</t>
  </si>
  <si>
    <t>Top Replied-To in G1</t>
  </si>
  <si>
    <t>Top Replied-To in G2</t>
  </si>
  <si>
    <t>Top Mentioned in G1</t>
  </si>
  <si>
    <t>Top Mentioned in G2</t>
  </si>
  <si>
    <t>Top Replied-To in G3</t>
  </si>
  <si>
    <t>greenmissionâ</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</si>
  <si>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</si>
  <si>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</si>
  <si>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</si>
  <si>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</si>
  <si>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</si>
  <si>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</si>
  <si>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</si>
  <si>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</si>
  <si>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</si>
  <si>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</si>
  <si>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</si>
  <si>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</si>
  <si>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</si>
  <si>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</si>
  <si>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</si>
  <si>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</si>
  <si>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kevintobin58 hfxexaminer stephenmcneil frankscribbler nsndp ns_energy_mines</t>
  </si>
  <si>
    <t>Top Mentioned in Tweet</t>
  </si>
  <si>
    <t>bigjmcc cnsopb robintress nsliberal nsfedmuni bernjordanmp homematterscb therickhoweshow cnlopb greenmission</t>
  </si>
  <si>
    <t>robintress ffaw_unifor surfrider bigjmcc councilofcdns infomorning devetrobert greenmissionâ</t>
  </si>
  <si>
    <t>devetrobert robintress</t>
  </si>
  <si>
    <t>danbacher alexreagan123 holisticpsy1 brianfrosh bigjmcc kevindk82 enviroaction plattsoil gavinnewsom â</t>
  </si>
  <si>
    <t>bigjmcc therickhoweshow robintress ffaw_unifor kevintobin58 cnlopb greenmission angiles gleboutillier vocmopenline</t>
  </si>
  <si>
    <t>tvickbredl nc_governor</t>
  </si>
  <si>
    <t>nc_sasquatch roycoopernc</t>
  </si>
  <si>
    <t>get_regrann drilling_oilfild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</si>
  <si>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</si>
  <si>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</si>
  <si>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</si>
  <si>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</si>
  <si>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</si>
  <si>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</si>
  <si>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</si>
  <si>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</si>
  <si>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</si>
  <si>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</si>
  <si>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</si>
  <si>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</si>
  <si>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nsrasta washingtonpost emgfind ctvatlantic cbcns news957 bigjmcc tim_bousquet cathmckenna thestarhalifax</t>
  </si>
  <si>
    <t>net2ayurveda kevinrns nschtein infomorning letsfishsmarter surfrider dylanpenner barbaraxlow councilofcdns maptheblue</t>
  </si>
  <si>
    <t>doinallrightbye nlsmith99 devetrobert bjordheim91 gorman_mary ma_mchugh ty_savoy joan_baxter megmcmorris kendallrworth</t>
  </si>
  <si>
    <t>riskparty63 a epsilonm smartassredfish bastet_luxor hulagirlpam capecoraldaily brocorankin allonehealth gcvoters</t>
  </si>
  <si>
    <t>turtlewoman777 holisticpsy1 plattsoil danbacher kevindk82 nrdc_af gavinnewsom enviroaction henrymcmaster stateimpactcntr</t>
  </si>
  <si>
    <t>vocmopenline therickhoweshow brucestearman greenmission angiles sunns902 cnlopb kevintobin58 gleboutillier</t>
  </si>
  <si>
    <t>beccabluesky tommychong840 solidarityhfx noraondariviera ns_advocate</t>
  </si>
  <si>
    <t>grayhairjoe tvickbredl nofrackkeely nc_governor</t>
  </si>
  <si>
    <t>argylecolin mondi19999 sierraclubcan juliemreimer</t>
  </si>
  <si>
    <t>enviro_techie sendavidwatters ncelenviro earthling_47</t>
  </si>
  <si>
    <t>janiceplus9 roycoopernc nc_sasquatch</t>
  </si>
  <si>
    <t>craigrussell10 oeg_offshore muiroffowlis</t>
  </si>
  <si>
    <t>suomigirl987 oceana</t>
  </si>
  <si>
    <t>waterdesal uswatermaker</t>
  </si>
  <si>
    <t>perfoblogger get_regrann</t>
  </si>
  <si>
    <t>Top URLs in Tweet by Count</t>
  </si>
  <si>
    <t>https://twitter.com/i/web/status/1189533447045505024 https://www.thetelegram.com/news/local/cnlopb-pays-for-chair-roger-grimes-flights-from-south-carolina-to-st-johns-for-some-meetings-338904/ https://twitter.com/RobinTress/status/1192196273920757761 https://canadians.org/media/twelve-municipal-governments-nova-scotia-call-offshore-drilling-inquiry https://nationalpost.com/commodities/energy/a-14-year-long-oil-spill-in-gulf-of-mexico-verges-on-becoming-one-of-the-worst-in-us-history/wcm/8cfa1953-f35d-4828-87bd-d6c172b155b1 https://www.thecoastlandtimes.com/2019/09/12/house-approves-oil-drilling-ban-off-atlantic-and-pacific-coasts/ https://ipolitics.ca/2018/07/05/nova-scotia-cabinet-shuffle-shifts-focus-to-mining-forestry-and-the-environment/ https://www.thestar.com/halifax/2019/10/28/teens-tell-nova-scotia-government-climate-targets-arent-good-enough.html https://twitter.com/i/web/status/1189538167826927616 https://twitter.com/bigjmcc/status/1192099414451593217</t>
  </si>
  <si>
    <t>https://twitter.com/i/web/status/1189615218537762817 https://twitter.com/i/web/status/1189612508379779073</t>
  </si>
  <si>
    <t>https://www.linkedin.com/slink?code=eas6jdA https://www.linkedin.com/slink?code=evaSY6S https://twitter.com/i/web/status/1189877900310458369 https://twitter.com/i/web/status/1189436139435941888 https://twitter.com/i/web/status/1188814131165614080</t>
  </si>
  <si>
    <t>http://www.krkgroupservices.com https://twitter.com/i/web/status/1189518392929091584</t>
  </si>
  <si>
    <t>https://www.cbc.ca/news/canada/newfoundland-labrador/ffaw-billion-dollar-crab-1.5346846 https://www.cbc.ca/listen/live-radio/1-27-information-morning-ns/clip/15745117-twelve-municipal-governments-in-nova-scotia-call-for-an-inquiry-into-offshore-drilling https://www.facebook.com/events/677705545968483/ https://secure.canadians.org/page/20746/petition/1</t>
  </si>
  <si>
    <t>https://www.thechronicleherald.ca/news/local/12-nova-scotia-municipalities-call-for-public-inquiry-into-the-impact-of-offshore-drilling-and-exploration-372635/ https://www.cbc.ca/listen/live-radio/1-27-information-morning-ns/clip/15745117-twelve-municipal-governments-in-nova-scotia-call-for-an-inquiry-into-offshore-drilling https://www.facebook.com/events/677705545968483?active_tab=about</t>
  </si>
  <si>
    <t>https://twitter.com/i/web/status/1188849163246755841 https://twitter.com/i/web/status/1188626938811867137</t>
  </si>
  <si>
    <t>Top URLs in Tweet by Salience</t>
  </si>
  <si>
    <t>https://www.connectsavannah.com/NewsFeed/archives/2019/10/11/georgia-earns-prestigious-hope-spot-designation#targetText=The Hope Spot is comprised square mile of the ocean</t>
  </si>
  <si>
    <t>Top Domains in Tweet by Count</t>
  </si>
  <si>
    <t>twitter.com thetelegram.com canadians.org nationalpost.com thecoastlandtimes.com ipolitics.ca thestar.com</t>
  </si>
  <si>
    <t>twitter.com linkedin.com</t>
  </si>
  <si>
    <t>krkgroupservices.com twitter.com</t>
  </si>
  <si>
    <t>cbc.ca facebook.com canadians.org</t>
  </si>
  <si>
    <t>thechronicleherald.ca cbc.ca facebook.com</t>
  </si>
  <si>
    <t>Top Domains in Tweet by Salience</t>
  </si>
  <si>
    <t>linkedin.com twitter.com</t>
  </si>
  <si>
    <t>Top Hashtags in Tweet by Count</t>
  </si>
  <si>
    <t>offshoredrilling nspoli nsfm2019 nlpoli rogergrimes halifax novascotia bigoil mahonebay canada</t>
  </si>
  <si>
    <t>oott oilprice offshoredrilling adnoc hydrocarbons reserves crude opec refinery energysecurity</t>
  </si>
  <si>
    <t>offshoredrilling nspoli nsfm2019 protectoffshorens mahonebay</t>
  </si>
  <si>
    <t>parkerhydraulics supportlocalbusiness norwich independentsupplier offshoredrilling offshore eastofengland couplings hydraulics hydraulicsystem</t>
  </si>
  <si>
    <t>offshoredrilling novascotia nsfm2019 oil canada</t>
  </si>
  <si>
    <t>offshoredrilling jerrybrown califmpas sableisland drilling oilandgas gulfofmexico bp oilspill</t>
  </si>
  <si>
    <t>offshoredrilling deltatunnel ourlastchacne bigoil marineprotectedareas ourlastchance</t>
  </si>
  <si>
    <t>sustainability polarbears arctic conservation biodiversity beluga belugawhales protectpolarbears offshoredrilling</t>
  </si>
  <si>
    <t>Top Hashtags in Tweet by Salience</t>
  </si>
  <si>
    <t>nspoli nsfm2019 nlpoli rogergrimes halifax novascotia bigoil mahonebay canada climatechange</t>
  </si>
  <si>
    <t>reserves crude opec refinery energysecurity aramco tanker china noc mbs</t>
  </si>
  <si>
    <t>nspoli nsfm2019 protectoffshorens mahonebay offshoredrilling</t>
  </si>
  <si>
    <t>oil canada nsfm2019 offshoredrilling novascotia</t>
  </si>
  <si>
    <t>nlpoli rogergrimes nsfm2019 novascotia offshoredrilling</t>
  </si>
  <si>
    <t>jerrybrown califmpas sableisland drilling oilandgas gulfofmexico bp oilspill offshoredrilling</t>
  </si>
  <si>
    <t>deltatunnel ourlastchacne bigoil marineprotectedareas ourlastchance offshoredrilling</t>
  </si>
  <si>
    <t>conservation biodiversity beluga belugawhales protectpolarbears offshoredrilling sustainability polarbears arctic</t>
  </si>
  <si>
    <t>Top Words in Tweet by Count</t>
  </si>
  <si>
    <t>bigjmcc #offshoredrilling #notworththerisk #industrycapture #bigoil #nspoli cnsopb bbundale 267 page</t>
  </si>
  <si>
    <t>#offshoredrilling inquiry offshore â cnsopb #nspoli municipal s robintress nsfedmuni</t>
  </si>
  <si>
    <t>eni new resources discovered gulf suez offshore egypt</t>
  </si>
  <si>
    <t>bigjmcc nsliberal members law amendments committee teenage climate strikers father</t>
  </si>
  <si>
    <t>oeg_offshore need a60 cabins serviced refurbished extensive experience undertake ad</t>
  </si>
  <si>
    <t>florida offshore battle protect coast drilling continues still risk oceana</t>
  </si>
  <si>
    <t>take action more #offshoredrilling yes protecting coastal wildlife</t>
  </si>
  <si>
    <t>y sin asi se fue de pronto adiós despedidas reposted</t>
  </si>
  <si>
    <t>drill nc_sasquatch roycoopernc baby benefits #offshoredrilling</t>
  </si>
  <si>
    <t>underwater cutting broco welding anyone doing today br 22 happening</t>
  </si>
  <si>
    <t>bigjmcc media advisory twelve ns municipal governments call offshore drilling</t>
  </si>
  <si>
    <t>quoted #oott #oilprice #offshoredrilling #adnoc #hydrocarbons #reserves energy gcc china</t>
  </si>
  <si>
    <t>drilling krk group oil gas offshore equipment provides onshore rigs</t>
  </si>
  <si>
    <t>georgia's heard news coastal ocean advocates announced designation offshore waters</t>
  </si>
  <si>
    <t>check out latest blog honor national healthy skin month #november</t>
  </si>
  <si>
    <t>â canâ t eat ns_advocate œyou oil moneyâ 12 nova</t>
  </si>
  <si>
    <t>â canâ t eat devetrobert œyou oil moneyâ 12 nova</t>
  </si>
  <si>
    <t>visit today #watermaker #marine #offshoredrilling #oilandgas #reverseosmosis #desalination #workboat #osv</t>
  </si>
  <si>
    <t>uswatermaker visit today #watermaker #marine #offshoredrilling #oilandgas #reverseosmosis #desalinationâ</t>
  </si>
  <si>
    <t>gt trump administration trying open nearly u s waters #offshoredrilling</t>
  </si>
  <si>
    <t>bigjmcc #nsfm2019 #offshoredrilling surfrider councilofcdns â greenmissionâ introduces municipal leaders</t>
  </si>
  <si>
    <t>âœ new ncelenviro states passed legislation banning #offshoredrilling 2019 maine</t>
  </si>
  <si>
    <t>â canâ t eat bigjmcc #nsfm2019 #offshoredrilling surfrider councilofcdns devetrobert</t>
  </si>
  <si>
    <t>#offshoredrilling #nspoli #nsfm2019 inquiry moratorium meanwhile newfoundland ffaw_unifor fighting recognition</t>
  </si>
  <si>
    <t>zulu new project soehanah jack up rig sedang membuat sumur</t>
  </si>
  <si>
    <t>#parkerhydraulics #supportlocalbusiness #norwich #independentsupplier #offshoredrilling #offshore #eastofengland #couplings #hydraulics #hydraulicsystem</t>
  </si>
  <si>
    <t>â canâ t eat robintress wednesday friday evening hosting public</t>
  </si>
  <si>
    <t>eat sierraclubcan #oil money municipalities call inquiry effects #offshoredrilling #novasâ</t>
  </si>
  <si>
    <t>#offshoredrilling #novascotia eat call inquiry #nsfm2019 #oil money municipalities effects</t>
  </si>
  <si>
    <t>12 bigjmcc mahone bay mayor david devenne therickhoweshow today 15</t>
  </si>
  <si>
    <t>bigjmcc #offshoredrilling 12 kevintobin58 #nlpoli #rogergrimes cnlopb greenmission robintress angiles</t>
  </si>
  <si>
    <t>trump's offshore drilling plan disaster oil coastal communities result 10</t>
  </si>
  <si>
    <t>drilling #offshoredrilling federal judge overturned obama administration's initial six month</t>
  </si>
  <si>
    <t>tvickbredl nc_governor fighting #offshoredrilling</t>
  </si>
  <si>
    <t>nc_governor fighting #offshoredrilling</t>
  </si>
  <si>
    <t>gavinnewsom new danbacher oil drilling state waters discuss alexreagan123 believe</t>
  </si>
  <si>
    <t>trump bans offshore #logging #californiawildfires #offshoredrilling</t>
  </si>
  <si>
    <t>#sustainability #polarbears #arctic #conservation #biodiversity #beluga #belugawhales #protectpolarbears #offshoredrilling</t>
  </si>
  <si>
    <t>Top Words in Tweet by Salience</t>
  </si>
  <si>
    <t>â s inquiry mayor offshore cnsopb #nspoli municipal 12 robintress</t>
  </si>
  <si>
    <t>ا ال y sin asi se fue de pronto adiós</t>
  </si>
  <si>
    <t>#reserves quoted #oott #oilprice #offshoredrilling #adnoc #hydrocarbons energy gcc china</t>
  </si>
  <si>
    <t>provides onshore rigs within cost best details contact 91 9848714455</t>
  </si>
  <si>
    <t>#nsfm2019 #offshoredrilling surfrider councilofcdns â greenmissionâ introduces municipal leaders whose</t>
  </si>
  <si>
    <t>meanwhile newfoundland ffaw_unifor fighting recognition fisheries depend healthy oceans fâ</t>
  </si>
  <si>
    <t>âœ learn more state action lear new 2019 states passed</t>
  </si>
  <si>
    <t>#nspoli #nsfm2019 inquiry moratorium meanwhile newfoundland ffaw_unifor fighting recognition fisheries</t>
  </si>
  <si>
    <t>eat #oil money municipalities effects amazing twelve municipal governments #canada</t>
  </si>
  <si>
    <t>12 #offshoredrilling kevintobin58 #nlpoli #rogergrimes cnlopb greenmission robintress angiles gleboutillier</t>
  </si>
  <si>
    <t>coastal communities result 10 times more spills t climate burning</t>
  </si>
  <si>
    <t>drilling via nodexl brianfrosh bigjmcc danbacher kevindk82 enviroaction plattsoil stateimpactcntr</t>
  </si>
  <si>
    <t>gavinnewsom oil discuss new alexreagan123 believe climate change support end</t>
  </si>
  <si>
    <t>#conservation #biodiversity #beluga #belugawhales #protectpolarbears #offshoredrilling #sustainability #polarbears #arctic</t>
  </si>
  <si>
    <t>Top Word Pairs in Tweet by Count</t>
  </si>
  <si>
    <t>bigjmcc,#offshoredrilling  #offshoredrilling,#notworththerisk  #notworththerisk,#industrycapture  #industrycapture,#bigoil  #bigoil,#nspoli  #nspoli,cnsopb  cnsopb,bbundale  bbundale,267  267,page  page,stantec</t>
  </si>
  <si>
    <t>inquiry,#offshoredrilling  public,inquiry  municipal,governments  therickhoweshow,katiehartai  nsndp,nspc  mahone,bay  bay,mayor  mayor,david  nova,scotia  federal,govt</t>
  </si>
  <si>
    <t>eni,new  new,resources  resources,discovered  discovered,gulf  gulf,suez  suez,offshore  offshore,egypt</t>
  </si>
  <si>
    <t>bigjmcc,nsliberal  nsliberal,members  members,law  law,amendments  amendments,committee  committee,teenage  teenage,climate  climate,strikers  strikers,father  father,knows</t>
  </si>
  <si>
    <t>oeg_offshore,need  need,a60  a60,cabins  cabins,serviced  serviced,refurbished  refurbished,extensive  extensive,experience  experience,undertake  undertake,ad  ad,hoc</t>
  </si>
  <si>
    <t>need,a60  a60,cabins  cabins,serviced  serviced,refurbished  refurbished,extensive  extensive,experience  experience,undertake  undertake,ad  ad,hoc  hoc,ba</t>
  </si>
  <si>
    <t>take,action  action,more  more,#offshoredrilling  #offshoredrilling,yes  yes,protecting  protecting,coastal  coastal,wildlife</t>
  </si>
  <si>
    <t>y,asi  asi,se  se,fue  fue,de  de,pronto  pronto,sin  sin,adiós  adiós,y  y,sin  sin,despedidas</t>
  </si>
  <si>
    <t>nc_sasquatch,roycoopernc  roycoopernc,drill  drill,baby  baby,drill  drill,benefits  benefits,#offshoredrilling</t>
  </si>
  <si>
    <t>underwater,cutting  anyone,doing  doing,underwater  cutting,today  today,broco  broco,br  br,22  22,underwater  underwater,welding  welding,happening</t>
  </si>
  <si>
    <t>bigjmcc,media  media,advisory  advisory,twelve  twelve,ns  ns,municipal  municipal,governments  governments,call  call,offshore  offshore,drilling  drilling,inquiry</t>
  </si>
  <si>
    <t>#oilprice,#offshoredrilling  quoted,gcc  gcc,china  china,geopolitical  geopolitical,economisch  economisch,corporation  corporation,interest  interest,#oott  #oott,#oilprice  #offshoredrilling,#adnoc</t>
  </si>
  <si>
    <t>krk,group  oil,gas  group,provides  provides,oil  gas,offshore  offshore,onshore  onshore,drilling  drilling,rigs  rigs,within  within,cost</t>
  </si>
  <si>
    <t>heard,news  news,georgia's  georgia's,coastal  coastal,ocean  ocean,advocates  advocates,announced  announced,designation  designation,georgia's  georgia's,offshore  offshore,waters</t>
  </si>
  <si>
    <t>check,out  out,latest  latest,blog  blog,honor  honor,national  national,healthy  healthy,skin  skin,month  month,#november  #november,#oilandgasindustry</t>
  </si>
  <si>
    <t>canâ,t  t,eat  ns_advocate,â  â,œyou  œyou,canâ  eat,oil  oil,canâ  eat,moneyâ  moneyâ,â  â,12</t>
  </si>
  <si>
    <t>canâ,t  t,eat  devetrobert,â  â,œyou  œyou,canâ  eat,oil  oil,canâ  eat,moneyâ  moneyâ,â  â,12</t>
  </si>
  <si>
    <t>visit,today  today,#watermaker  #watermaker,#marine  #marine,#offshoredrilling  #offshoredrilling,#oilandgas  #oilandgas,#reverseosmosis  #reverseosmosis,#desalination  #desalination,#workboat  #workboat,#osv  #osv,#offshore</t>
  </si>
  <si>
    <t>uswatermaker,visit  visit,today  today,#watermaker  #watermaker,#marine  #marine,#offshoredrilling  #offshoredrilling,#oilandgas  #oilandgas,#reverseosmosis  #reverseosmosis,#desalinationâ</t>
  </si>
  <si>
    <t>trump,administration  administration,trying  trying,open  open,nearly  nearly,u  u,s  s,waters  waters,#offshoredrilling  #offshoredrilling,tell  tell,members</t>
  </si>
  <si>
    <t>bigjmcc,#nsfm2019  #nsfm2019,#offshoredrilling  #offshoredrilling,surfrider  surfrider,councilofcdns  bigjmcc,â  â,greenmissionâ  greenmissionâ,introduces  introduces,municipal  municipal,leaders  leaders,whose</t>
  </si>
  <si>
    <t>robintress,meanwhile  meanwhile,newfoundland  newfoundland,ffaw_unifor  ffaw_unifor,fighting  fighting,recognition  recognition,fisheries  fisheries,depend  depend,healthy  healthy,oceans  oceans,fâ</t>
  </si>
  <si>
    <t>âœ,new  ncelenviro,states  states,passed  passed,legislation  legislation,banning  banning,#offshoredrilling  #offshoredrilling,2019  2019,âœ  âœ,maine  maine,âœ</t>
  </si>
  <si>
    <t>states,passed  passed,legislation  legislation,banning  banning,#offshoredrilling  #offshoredrilling,2019  âœ,new  new,hampshire  new,york  2019,âœ  âœ,maine</t>
  </si>
  <si>
    <t>canâ,t  t,eat  bigjmcc,#nsfm2019  #nsfm2019,#offshoredrilling  #offshoredrilling,surfrider  surfrider,councilofcdns  devetrobert,â  â,œyou  œyou,canâ  eat,oil</t>
  </si>
  <si>
    <t>#nspoli,#nsfm2019  inquiry,moratorium  moratorium,#offshoredrilling  meanwhile,newfoundland  newfoundland,ffaw_unifor  ffaw_unifor,fighting  fighting,recognition  recognition,fisheries  fisheries,depend  depend,healthy</t>
  </si>
  <si>
    <t>new,project  project,soehanah  soehanah,jack  jack,up  up,rig  rig,sedang  sedang,membuat  membuat,sumur  sumur,baru  baru,jenis</t>
  </si>
  <si>
    <t>#parkerhydraulics,#supportlocalbusiness  #supportlocalbusiness,#norwich  #norwich,#independentsupplier  #independentsupplier,#offshoredrilling  #offshoredrilling,#offshore  #offshore,#eastofengland  #eastofengland,#couplings  #couplings,#hydraulics  #hydraulics,#hydraulicsystem  #hydraulicsystem,#hydraulichose</t>
  </si>
  <si>
    <t>canâ,t  t,eat  robintress,wednesday  wednesday,friday  friday,evening  evening,hosting  hosting,public  public,discussion  discussion,#mahonebay  #mahonebay,local</t>
  </si>
  <si>
    <t>sierraclubcan,eat  eat,#oil  #oil,eat  eat,money  money,municipalities  municipalities,call  call,inquiry  inquiry,effects  effects,#offshoredrilling  #offshoredrilling,#novasâ</t>
  </si>
  <si>
    <t>call,inquiry  eat,#oil  #oil,eat  eat,money  money,municipalities  municipalities,call  inquiry,effects  effects,#offshoredrilling  #offshoredrilling,#novascotia  #novascotia,#nsfm2019</t>
  </si>
  <si>
    <t>bigjmcc,kevintobin58  kevintobin58,#nlpoli  #nlpoli,#offshoredrilling  #offshoredrilling,#rogergrimes  #rogergrimes,cnlopb  cnlopb,greenmission  greenmission,robintress  robintress,angiles  angiles,gleboutillier  gleboutillier,vocmopenline</t>
  </si>
  <si>
    <t>trump's,offshore  offshore,drilling  drilling,plan  plan,disaster  disaster,coastal  coastal,communities  communities,result  result,10  10,times  times,more</t>
  </si>
  <si>
    <t>federal,judge  judge,overturned  overturned,obama  obama,administration's  administration's,initial  initial,six  six,month  month,moratorium  moratorium,deepwater  deepwater,oil</t>
  </si>
  <si>
    <t>tvickbredl,nc_governor  nc_governor,fighting  fighting,#offshoredrilling</t>
  </si>
  <si>
    <t>nc_governor,fighting  fighting,#offshoredrilling</t>
  </si>
  <si>
    <t>state,waters  gavinnewsom,alexreagan123  alexreagan123,believe  believe,climate  climate,change  change,gavinnewsom  gavinnewsom,support  support,end  end,new  new,oil</t>
  </si>
  <si>
    <t>trump,bans  bans,offshore  offshore,#logging  #logging,#californiawildfires  #californiawildfires,#offshoredrilling</t>
  </si>
  <si>
    <t>#conservation,#biodiversity  #biodiversity,#sustainability  #sustainability,#polarbears  #polarbears,#beluga  #beluga,#belugawhales  #belugawhales,#protectpolarbears  #protectpolarbears,#arctic  #arctic,#offshoredrilling  #offshoredrilling,#polarbears  #polarbears,#sustainability</t>
  </si>
  <si>
    <t>Top Word Pairs in Tweet by Salience</t>
  </si>
  <si>
    <t>استوا,ا  استوا,ال  y,asi  asi,se  se,fue  fue,de  de,pronto  pronto,sin  sin,adiós  adiós,y</t>
  </si>
  <si>
    <t>group,provides  provides,oil  gas,offshore  offshore,onshore  onshore,drilling  drilling,rigs  rigs,within  within,cost  cost,best  best,equipment</t>
  </si>
  <si>
    <t>âœ,new  2019,âœ  âœ,maine  maine,âœ  hampshire,âœ  york,âœ  âœ,oregon  oregon,learn  learn,more  more,state</t>
  </si>
  <si>
    <t>eat,#oil  #oil,eat  eat,money  money,municipalities  municipalities,call  inquiry,effects  effects,#offshoredrilling  #offshoredrilling,#novascotia  #novascotia,#nsfm2019  amazing,twelve</t>
  </si>
  <si>
    <t>plan,disaster  disaster,coastal  coastal,communities  communities,result  result,10  10,times  times,more  more,oil  oil,spills  spills,t</t>
  </si>
  <si>
    <t>offshoredrilling,via  via,nodexl  nodexl,brianfrosh  brianfrosh,bigjmcc  bigjmcc,danbacher  danbacher,kevindk82  kevindk82,enviroaction  enviroaction,plattsoil  plattsoil,stateimpactcntr  stateimpactcntr,turtlewoman777</t>
  </si>
  <si>
    <t>gavinnewsom,alexreagan123  alexreagan123,believe  believe,climate  climate,change  change,gavinnewsom  gavinnewsom,support  support,end  end,new  new,oil  oil,gas</t>
  </si>
  <si>
    <t>Word</t>
  </si>
  <si>
    <t>fâ</t>
  </si>
  <si>
    <t>#nsfm2019</t>
  </si>
  <si>
    <t>#nspoli</t>
  </si>
  <si>
    <t>nov</t>
  </si>
  <si>
    <t>media</t>
  </si>
  <si>
    <t>advisory</t>
  </si>
  <si>
    <t>conference</t>
  </si>
  <si>
    <t>tues</t>
  </si>
  <si>
    <t>5th</t>
  </si>
  <si>
    <t>more</t>
  </si>
  <si>
    <t>3pm</t>
  </si>
  <si>
    <t>public</t>
  </si>
  <si>
    <t>#novascotia</t>
  </si>
  <si>
    <t>calling</t>
  </si>
  <si>
    <t>s</t>
  </si>
  <si>
    <t>1313</t>
  </si>
  <si>
    <t>waters</t>
  </si>
  <si>
    <t>#oilandgas</t>
  </si>
  <si>
    <t>moratorium</t>
  </si>
  <si>
    <t>drill</t>
  </si>
  <si>
    <t>learn</t>
  </si>
  <si>
    <t>york</t>
  </si>
  <si>
    <t>oregon</t>
  </si>
  <si>
    <t>state</t>
  </si>
  <si>
    <t>#bigoil</t>
  </si>
  <si>
    <t>federal</t>
  </si>
  <si>
    <t>month</t>
  </si>
  <si>
    <t>coastal</t>
  </si>
  <si>
    <t>communities</t>
  </si>
  <si>
    <t>explain</t>
  </si>
  <si>
    <t>need</t>
  </si>
  <si>
    <t>trump</t>
  </si>
  <si>
    <t>end</t>
  </si>
  <si>
    <t>expanded</t>
  </si>
  <si>
    <t>years</t>
  </si>
  <si>
    <t>made</t>
  </si>
  <si>
    <t>plan</t>
  </si>
  <si>
    <t>calâ</t>
  </si>
  <si>
    <t>#nlpoli</t>
  </si>
  <si>
    <t>#rogergrimes</t>
  </si>
  <si>
    <t>introduces</t>
  </si>
  <si>
    <t>leaders</t>
  </si>
  <si>
    <t>whose</t>
  </si>
  <si>
    <t>councils</t>
  </si>
  <si>
    <t>motions</t>
  </si>
  <si>
    <t>#mahonebay</t>
  </si>
  <si>
    <t>up</t>
  </si>
  <si>
    <t>friday</t>
  </si>
  <si>
    <t>evening</t>
  </si>
  <si>
    <t>members</t>
  </si>
  <si>
    <t>best</t>
  </si>
  <si>
    <t>aâ</t>
  </si>
  <si>
    <t>visit</t>
  </si>
  <si>
    <t>a60</t>
  </si>
  <si>
    <t>cabins</t>
  </si>
  <si>
    <t>serviced</t>
  </si>
  <si>
    <t>refurbished</t>
  </si>
  <si>
    <t>extensive</t>
  </si>
  <si>
    <t>experience</t>
  </si>
  <si>
    <t>undertake</t>
  </si>
  <si>
    <t>ad</t>
  </si>
  <si>
    <t>hoc</t>
  </si>
  <si>
    <t>#sustainability</t>
  </si>
  <si>
    <t>#polarbears</t>
  </si>
  <si>
    <t>#arctic</t>
  </si>
  <si>
    <t>believe</t>
  </si>
  <si>
    <t>change</t>
  </si>
  <si>
    <t>support</t>
  </si>
  <si>
    <t>oppose</t>
  </si>
  <si>
    <t>around</t>
  </si>
  <si>
    <t>nodexl</t>
  </si>
  <si>
    <t>question</t>
  </si>
  <si>
    <t>ngos</t>
  </si>
  <si>
    <t>journalists</t>
  </si>
  <si>
    <t>recent</t>
  </si>
  <si>
    <t>judge</t>
  </si>
  <si>
    <t>overturned</t>
  </si>
  <si>
    <t>obama</t>
  </si>
  <si>
    <t>administration's</t>
  </si>
  <si>
    <t>initial</t>
  </si>
  <si>
    <t>six</t>
  </si>
  <si>
    <t>deepwater</t>
  </si>
  <si>
    <t>case</t>
  </si>
  <si>
    <t>investments</t>
  </si>
  <si>
    <t>trump's</t>
  </si>
  <si>
    <t>disaster</t>
  </si>
  <si>
    <t>#offshoredriâ</t>
  </si>
  <si>
    <t>#halifax</t>
  </si>
  <si>
    <t>govt</t>
  </si>
  <si>
    <t>amazing</t>
  </si>
  <si>
    <t>#canada</t>
  </si>
  <si>
    <t>information</t>
  </si>
  <si>
    <t>cbc</t>
  </si>
  <si>
    <t>back</t>
  </si>
  <si>
    <t>wednesday</t>
  </si>
  <si>
    <t>hosting</t>
  </si>
  <si>
    <t>discussion</t>
  </si>
  <si>
    <t>local</t>
  </si>
  <si>
    <t>gulf</t>
  </si>
  <si>
    <t>one</t>
  </si>
  <si>
    <t>u</t>
  </si>
  <si>
    <t>series</t>
  </si>
  <si>
    <t>law</t>
  </si>
  <si>
    <t>amendments</t>
  </si>
  <si>
    <t>committee</t>
  </si>
  <si>
    <t>teenage</t>
  </si>
  <si>
    <t>strikers</t>
  </si>
  <si>
    <t>father</t>
  </si>
  <si>
    <t>knows</t>
  </si>
  <si>
    <t>#climatechange</t>
  </si>
  <si>
    <t>linda</t>
  </si>
  <si>
    <t>out</t>
  </si>
  <si>
    <t>#offshore</t>
  </si>
  <si>
    <t>#oilfield</t>
  </si>
  <si>
    <t>zulu</t>
  </si>
  <si>
    <t>heard</t>
  </si>
  <si>
    <t>fight</t>
  </si>
  <si>
    <t>going</t>
  </si>
  <si>
    <t>signatures</t>
  </si>
  <si>
    <t>petition</t>
  </si>
  <si>
    <t>action</t>
  </si>
  <si>
    <t>#watermaker</t>
  </si>
  <si>
    <t>#marine</t>
  </si>
  <si>
    <t>#reverseosmosis</t>
  </si>
  <si>
    <t>georgia's</t>
  </si>
  <si>
    <t>work</t>
  </si>
  <si>
    <t>krk</t>
  </si>
  <si>
    <t>group</t>
  </si>
  <si>
    <t>equipment</t>
  </si>
  <si>
    <t>quoted</t>
  </si>
  <si>
    <t>#oott</t>
  </si>
  <si>
    <t>#oilprice</t>
  </si>
  <si>
    <t>#adnoc</t>
  </si>
  <si>
    <t>#hydrocarbons</t>
  </si>
  <si>
    <t>#reserves</t>
  </si>
  <si>
    <t>energy</t>
  </si>
  <si>
    <t>1313â</t>
  </si>
  <si>
    <t>cutting</t>
  </si>
  <si>
    <t>broco</t>
  </si>
  <si>
    <t>welding</t>
  </si>
  <si>
    <t>baby</t>
  </si>
  <si>
    <t>benefits</t>
  </si>
  <si>
    <t>fue</t>
  </si>
  <si>
    <t>pronto</t>
  </si>
  <si>
    <t>adiós</t>
  </si>
  <si>
    <t>despedidas</t>
  </si>
  <si>
    <t>reposted</t>
  </si>
  <si>
    <t>drilling_oilfild</t>
  </si>
  <si>
    <t>استوا</t>
  </si>
  <si>
    <t>continues</t>
  </si>
  <si>
    <t>still</t>
  </si>
  <si>
    <t>risk</t>
  </si>
  <si>
    <t>dril</t>
  </si>
  <si>
    <t>basis</t>
  </si>
  <si>
    <t>#notworththerisk</t>
  </si>
  <si>
    <t>#industrycapture</t>
  </si>
  <si>
    <t>267</t>
  </si>
  <si>
    <t>page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</si>
  <si>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</si>
  <si>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</si>
  <si>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</si>
  <si>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</si>
  <si>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</si>
  <si>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</si>
  <si>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</si>
  <si>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</si>
  <si>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</si>
  <si>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</si>
  <si>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</si>
  <si>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</si>
  <si>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</si>
  <si>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</si>
  <si>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</si>
  <si>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</si>
  <si>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</si>
  <si>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</si>
  <si>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</si>
  <si>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</si>
  <si>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</si>
  <si>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</si>
  <si>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</si>
  <si>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</si>
  <si>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</si>
  <si>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</si>
  <si>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</si>
  <si>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</si>
  <si>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</si>
  <si>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</si>
  <si>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</si>
  <si>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</si>
  <si>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</si>
  <si>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</si>
  <si>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</si>
  <si>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</si>
  <si>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</si>
  <si>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</si>
  <si>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</si>
  <si>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</si>
  <si>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</si>
  <si>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</si>
  <si>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</si>
  <si>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</si>
  <si>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</si>
  <si>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</si>
  <si>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</si>
  <si>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</si>
  <si>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</si>
  <si>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</si>
  <si>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</si>
  <si>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</si>
  <si>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</si>
  <si>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</si>
  <si>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</si>
  <si>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</si>
  <si>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</si>
  <si>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</si>
  <si>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</si>
  <si>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</si>
  <si>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</si>
  <si>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</si>
  <si>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</si>
  <si>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</si>
  <si>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12-Sep</t>
  </si>
  <si>
    <t>5 PM</t>
  </si>
  <si>
    <t>Oct</t>
  </si>
  <si>
    <t>18-Oct</t>
  </si>
  <si>
    <t>6 AM</t>
  </si>
  <si>
    <t>24-Oct</t>
  </si>
  <si>
    <t>3 PM</t>
  </si>
  <si>
    <t>26-Oct</t>
  </si>
  <si>
    <t>1 PM</t>
  </si>
  <si>
    <t>28-Oct</t>
  </si>
  <si>
    <t>1 AM</t>
  </si>
  <si>
    <t>2 PM</t>
  </si>
  <si>
    <t>4 PM</t>
  </si>
  <si>
    <t>11 PM</t>
  </si>
  <si>
    <t>29-Oct</t>
  </si>
  <si>
    <t>3 AM</t>
  </si>
  <si>
    <t>10 AM</t>
  </si>
  <si>
    <t>12 PM</t>
  </si>
  <si>
    <t>30-Oct</t>
  </si>
  <si>
    <t>7 AM</t>
  </si>
  <si>
    <t>6 PM</t>
  </si>
  <si>
    <t>31-Oct</t>
  </si>
  <si>
    <t>4 AM</t>
  </si>
  <si>
    <t>Nov</t>
  </si>
  <si>
    <t>1-Nov</t>
  </si>
  <si>
    <t>7 PM</t>
  </si>
  <si>
    <t>8 PM</t>
  </si>
  <si>
    <t>9 PM</t>
  </si>
  <si>
    <t>2-Nov</t>
  </si>
  <si>
    <t>11 AM</t>
  </si>
  <si>
    <t>3-Nov</t>
  </si>
  <si>
    <t>12 AM</t>
  </si>
  <si>
    <t>4-Nov</t>
  </si>
  <si>
    <t>5-Nov</t>
  </si>
  <si>
    <t>10 PM</t>
  </si>
  <si>
    <t>6-Nov</t>
  </si>
  <si>
    <t>2 AM</t>
  </si>
  <si>
    <t>7-Nov</t>
  </si>
  <si>
    <t>9 AM</t>
  </si>
  <si>
    <t>8-Nov</t>
  </si>
  <si>
    <t>9-Nov</t>
  </si>
  <si>
    <t>10-Nov</t>
  </si>
  <si>
    <t>128, 128, 128</t>
  </si>
  <si>
    <t>Red</t>
  </si>
  <si>
    <t>G1: #offshoredrilling inquiry offshore municipal twelve ns governments call drilling news</t>
  </si>
  <si>
    <t>G2: robintress meanwhile newfoundland ffaw_unifor fighting recognition fisheries depend healthy oceans</t>
  </si>
  <si>
    <t>G3: â canâ t eat œyou oil moneyâ 12 nova scotia</t>
  </si>
  <si>
    <t>G4: #offshoredrilling offshore drilling florida protect coast underwater oil new battle</t>
  </si>
  <si>
    <t>G5: drilling oil danbacher gavinnewsom new offshore #offshoredrilling climate gas discuss</t>
  </si>
  <si>
    <t>G6: bigjmcc 12 mahone bay mayor david devenne therickhoweshow today 15</t>
  </si>
  <si>
    <t>G7: â canâ t eat œyou oil moneyâ 12 nova scotia</t>
  </si>
  <si>
    <t>G8: nc_governor fighting #offshoredrilling tvickbredl</t>
  </si>
  <si>
    <t>G9: eat #offshoredrilling call inquiry #oil money municipalities effects sierraclubcan #novasâ</t>
  </si>
  <si>
    <t>G10: âœ new 2019 states passed legislation banning #offshoredrilling maine hampshire</t>
  </si>
  <si>
    <t>G11: drill roycoopernc baby benefits #offshoredrilling</t>
  </si>
  <si>
    <t>G12: need a60 cabins serviced refurbished extensive experience undertake ad hoc</t>
  </si>
  <si>
    <t>G13: gt</t>
  </si>
  <si>
    <t>G14: visit today #watermaker #marine #offshoredrilling #oilandgas #reverseosmosis</t>
  </si>
  <si>
    <t>G15: fue pronto adiós despedidas reposted drilling_oilfild get_regrann استوا</t>
  </si>
  <si>
    <t>Autofill Workbook Results</t>
  </si>
  <si>
    <t>Edge Weight▓1▓2▓0▓True▓Gray▓Red▓▓Edge Weight▓1▓2▓0▓3▓10▓False▓Edge Weight▓1▓2▓0▓35▓12▓False▓▓0▓0▓0▓True▓Black▓Black▓▓Followers▓2▓356437▓0▓162▓1000▓False▓▓0▓0▓0▓0▓0▓False▓▓0▓0▓0▓0▓0▓False▓▓0▓0▓0▓0▓0▓False</t>
  </si>
  <si>
    <t>GraphSource░GraphServerTwitterSearch▓GraphTerm░offshoredrilling▓ImportDescription░The graph represents a network of 153 Twitter users whose tweets in the requested range contained "offshoredrilling", or who were replied to or mentioned in those tweets.  The network was obtained from the NodeXL Graph Server on Thursday, 14 November 2019 at 12:28 UTC.
The requested start date was Monday, 11 November 2019 at 01:01 UTC and the maximum number of days (going backward) was 14.
The maximum number of tweets collected was 5,000.
The tweets in the network were tweeted over the 13-day, 18-hour, 38-minute period from Monday, 28 October 2019 at 01:22 UTC to Sunday, 10 November 2019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</si>
</sst>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503940"/>
        <c:axId val="28991141"/>
      </c:barChart>
      <c:catAx>
        <c:axId val="405039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91141"/>
        <c:crosses val="autoZero"/>
        <c:auto val="1"/>
        <c:lblOffset val="100"/>
        <c:noMultiLvlLbl val="0"/>
      </c:catAx>
      <c:valAx>
        <c:axId val="28991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0"/>
                <c:pt idx="0">
                  <c:v>5 PM
12-Sep
Sep
2019</c:v>
                </c:pt>
                <c:pt idx="1">
                  <c:v>6 AM
18-Oct
Oct</c:v>
                </c:pt>
                <c:pt idx="2">
                  <c:v>3 PM
24-Oct</c:v>
                </c:pt>
                <c:pt idx="3">
                  <c:v>1 PM
26-Oct</c:v>
                </c:pt>
                <c:pt idx="4">
                  <c:v>1 AM
28-Oct</c:v>
                </c:pt>
                <c:pt idx="5">
                  <c:v>1 PM</c:v>
                </c:pt>
                <c:pt idx="6">
                  <c:v>2 PM</c:v>
                </c:pt>
                <c:pt idx="7">
                  <c:v>4 PM</c:v>
                </c:pt>
                <c:pt idx="8">
                  <c:v>11 PM</c:v>
                </c:pt>
                <c:pt idx="9">
                  <c:v>3 AM
29-Oct</c:v>
                </c:pt>
                <c:pt idx="10">
                  <c:v>10 AM</c:v>
                </c:pt>
                <c:pt idx="11">
                  <c:v>12 PM</c:v>
                </c:pt>
                <c:pt idx="12">
                  <c:v>2 PM</c:v>
                </c:pt>
                <c:pt idx="13">
                  <c:v>6 AM
30-Oct</c:v>
                </c:pt>
                <c:pt idx="14">
                  <c:v>7 AM</c:v>
                </c:pt>
                <c:pt idx="15">
                  <c:v>10 AM</c:v>
                </c:pt>
                <c:pt idx="16">
                  <c:v>12 PM</c:v>
                </c:pt>
                <c:pt idx="17">
                  <c:v>1 PM</c:v>
                </c:pt>
                <c:pt idx="18">
                  <c:v>6 PM</c:v>
                </c:pt>
                <c:pt idx="19">
                  <c:v>4 AM
31-Oct</c:v>
                </c:pt>
                <c:pt idx="20">
                  <c:v>12 PM</c:v>
                </c:pt>
                <c:pt idx="21">
                  <c:v>11 PM</c:v>
                </c:pt>
                <c:pt idx="22">
                  <c:v>5 PM
1-Nov
Nov</c:v>
                </c:pt>
                <c:pt idx="23">
                  <c:v>6 PM</c:v>
                </c:pt>
                <c:pt idx="24">
                  <c:v>7 PM</c:v>
                </c:pt>
                <c:pt idx="25">
                  <c:v>8 PM</c:v>
                </c:pt>
                <c:pt idx="26">
                  <c:v>9 PM</c:v>
                </c:pt>
                <c:pt idx="27">
                  <c:v>11 AM
2-Nov</c:v>
                </c:pt>
                <c:pt idx="28">
                  <c:v>1 PM</c:v>
                </c:pt>
                <c:pt idx="29">
                  <c:v>12 AM
3-Nov</c:v>
                </c:pt>
                <c:pt idx="30">
                  <c:v>2 PM</c:v>
                </c:pt>
                <c:pt idx="31">
                  <c:v>12 PM
4-Nov</c:v>
                </c:pt>
                <c:pt idx="32">
                  <c:v>9 PM</c:v>
                </c:pt>
                <c:pt idx="33">
                  <c:v>1 PM
5-Nov</c:v>
                </c:pt>
                <c:pt idx="34">
                  <c:v>2 PM</c:v>
                </c:pt>
                <c:pt idx="35">
                  <c:v>4 PM</c:v>
                </c:pt>
                <c:pt idx="36">
                  <c:v>7 PM</c:v>
                </c:pt>
                <c:pt idx="37">
                  <c:v>8 PM</c:v>
                </c:pt>
                <c:pt idx="38">
                  <c:v>9 PM</c:v>
                </c:pt>
                <c:pt idx="39">
                  <c:v>10 PM</c:v>
                </c:pt>
                <c:pt idx="40">
                  <c:v>11 PM</c:v>
                </c:pt>
                <c:pt idx="41">
                  <c:v>12 AM
6-Nov</c:v>
                </c:pt>
                <c:pt idx="42">
                  <c:v>2 AM</c:v>
                </c:pt>
                <c:pt idx="43">
                  <c:v>3 AM</c:v>
                </c:pt>
                <c:pt idx="44">
                  <c:v>11 AM</c:v>
                </c:pt>
                <c:pt idx="45">
                  <c:v>1 PM</c:v>
                </c:pt>
                <c:pt idx="46">
                  <c:v>2 PM</c:v>
                </c:pt>
                <c:pt idx="47">
                  <c:v>4 PM</c:v>
                </c:pt>
                <c:pt idx="48">
                  <c:v>5 PM</c:v>
                </c:pt>
                <c:pt idx="49">
                  <c:v>6 PM</c:v>
                </c:pt>
                <c:pt idx="50">
                  <c:v>8 PM</c:v>
                </c:pt>
                <c:pt idx="51">
                  <c:v>9 PM</c:v>
                </c:pt>
                <c:pt idx="52">
                  <c:v>10 PM</c:v>
                </c:pt>
                <c:pt idx="53">
                  <c:v>11 PM</c:v>
                </c:pt>
                <c:pt idx="54">
                  <c:v>1 AM
7-Nov</c:v>
                </c:pt>
                <c:pt idx="55">
                  <c:v>2 AM</c:v>
                </c:pt>
                <c:pt idx="56">
                  <c:v>4 AM</c:v>
                </c:pt>
                <c:pt idx="57">
                  <c:v>7 AM</c:v>
                </c:pt>
                <c:pt idx="58">
                  <c:v>9 AM</c:v>
                </c:pt>
                <c:pt idx="59">
                  <c:v>11 AM</c:v>
                </c:pt>
                <c:pt idx="60">
                  <c:v>12 PM</c:v>
                </c:pt>
                <c:pt idx="61">
                  <c:v>1 PM</c:v>
                </c:pt>
                <c:pt idx="62">
                  <c:v>2 PM</c:v>
                </c:pt>
                <c:pt idx="63">
                  <c:v>7 PM</c:v>
                </c:pt>
                <c:pt idx="64">
                  <c:v>8 PM</c:v>
                </c:pt>
                <c:pt idx="65">
                  <c:v>7 PM
8-Nov</c:v>
                </c:pt>
                <c:pt idx="66">
                  <c:v>1 AM
9-Nov</c:v>
                </c:pt>
                <c:pt idx="67">
                  <c:v>4 AM</c:v>
                </c:pt>
                <c:pt idx="68">
                  <c:v>2 AM
10-Nov</c:v>
                </c:pt>
                <c:pt idx="69">
                  <c:v>8 PM</c:v>
                </c:pt>
              </c:strCache>
            </c:strRef>
          </c:cat>
          <c:val>
            <c:numRef>
              <c:f>'Time Series'!$B$26:$B$118</c:f>
              <c:numCache>
                <c:formatCode>General</c:formatCode>
                <c:ptCount val="70"/>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3</c:v>
                </c:pt>
                <c:pt idx="18">
                  <c:v>2</c:v>
                </c:pt>
                <c:pt idx="19">
                  <c:v>1</c:v>
                </c:pt>
                <c:pt idx="20">
                  <c:v>1</c:v>
                </c:pt>
                <c:pt idx="21">
                  <c:v>2</c:v>
                </c:pt>
                <c:pt idx="22">
                  <c:v>2</c:v>
                </c:pt>
                <c:pt idx="23">
                  <c:v>3</c:v>
                </c:pt>
                <c:pt idx="24">
                  <c:v>3</c:v>
                </c:pt>
                <c:pt idx="25">
                  <c:v>1</c:v>
                </c:pt>
                <c:pt idx="26">
                  <c:v>1</c:v>
                </c:pt>
                <c:pt idx="27">
                  <c:v>1</c:v>
                </c:pt>
                <c:pt idx="28">
                  <c:v>2</c:v>
                </c:pt>
                <c:pt idx="29">
                  <c:v>1</c:v>
                </c:pt>
                <c:pt idx="30">
                  <c:v>1</c:v>
                </c:pt>
                <c:pt idx="31">
                  <c:v>1</c:v>
                </c:pt>
                <c:pt idx="32">
                  <c:v>1</c:v>
                </c:pt>
                <c:pt idx="33">
                  <c:v>1</c:v>
                </c:pt>
                <c:pt idx="34">
                  <c:v>1</c:v>
                </c:pt>
                <c:pt idx="35">
                  <c:v>1</c:v>
                </c:pt>
                <c:pt idx="36">
                  <c:v>6</c:v>
                </c:pt>
                <c:pt idx="37">
                  <c:v>1</c:v>
                </c:pt>
                <c:pt idx="38">
                  <c:v>2</c:v>
                </c:pt>
                <c:pt idx="39">
                  <c:v>2</c:v>
                </c:pt>
                <c:pt idx="40">
                  <c:v>1</c:v>
                </c:pt>
                <c:pt idx="41">
                  <c:v>2</c:v>
                </c:pt>
                <c:pt idx="42">
                  <c:v>3</c:v>
                </c:pt>
                <c:pt idx="43">
                  <c:v>1</c:v>
                </c:pt>
                <c:pt idx="44">
                  <c:v>1</c:v>
                </c:pt>
                <c:pt idx="45">
                  <c:v>3</c:v>
                </c:pt>
                <c:pt idx="46">
                  <c:v>3</c:v>
                </c:pt>
                <c:pt idx="47">
                  <c:v>2</c:v>
                </c:pt>
                <c:pt idx="48">
                  <c:v>1</c:v>
                </c:pt>
                <c:pt idx="49">
                  <c:v>1</c:v>
                </c:pt>
                <c:pt idx="50">
                  <c:v>3</c:v>
                </c:pt>
                <c:pt idx="51">
                  <c:v>6</c:v>
                </c:pt>
                <c:pt idx="52">
                  <c:v>6</c:v>
                </c:pt>
                <c:pt idx="53">
                  <c:v>4</c:v>
                </c:pt>
                <c:pt idx="54">
                  <c:v>4</c:v>
                </c:pt>
                <c:pt idx="55">
                  <c:v>3</c:v>
                </c:pt>
                <c:pt idx="56">
                  <c:v>1</c:v>
                </c:pt>
                <c:pt idx="57">
                  <c:v>1</c:v>
                </c:pt>
                <c:pt idx="58">
                  <c:v>1</c:v>
                </c:pt>
                <c:pt idx="59">
                  <c:v>2</c:v>
                </c:pt>
                <c:pt idx="60">
                  <c:v>2</c:v>
                </c:pt>
                <c:pt idx="61">
                  <c:v>3</c:v>
                </c:pt>
                <c:pt idx="62">
                  <c:v>3</c:v>
                </c:pt>
                <c:pt idx="63">
                  <c:v>5</c:v>
                </c:pt>
                <c:pt idx="64">
                  <c:v>1</c:v>
                </c:pt>
                <c:pt idx="65">
                  <c:v>2</c:v>
                </c:pt>
                <c:pt idx="66">
                  <c:v>1</c:v>
                </c:pt>
                <c:pt idx="67">
                  <c:v>1</c:v>
                </c:pt>
                <c:pt idx="68">
                  <c:v>1</c:v>
                </c:pt>
                <c:pt idx="69">
                  <c:v>1</c:v>
                </c:pt>
              </c:numCache>
            </c:numRef>
          </c:val>
        </c:ser>
        <c:axId val="48948894"/>
        <c:axId val="37886863"/>
      </c:barChart>
      <c:catAx>
        <c:axId val="48948894"/>
        <c:scaling>
          <c:orientation val="minMax"/>
        </c:scaling>
        <c:axPos val="b"/>
        <c:delete val="0"/>
        <c:numFmt formatCode="General" sourceLinked="1"/>
        <c:majorTickMark val="out"/>
        <c:minorTickMark val="none"/>
        <c:tickLblPos val="nextTo"/>
        <c:crossAx val="37886863"/>
        <c:crosses val="autoZero"/>
        <c:auto val="1"/>
        <c:lblOffset val="100"/>
        <c:noMultiLvlLbl val="0"/>
      </c:catAx>
      <c:valAx>
        <c:axId val="37886863"/>
        <c:scaling>
          <c:orientation val="minMax"/>
        </c:scaling>
        <c:axPos val="l"/>
        <c:majorGridlines/>
        <c:delete val="0"/>
        <c:numFmt formatCode="General" sourceLinked="1"/>
        <c:majorTickMark val="out"/>
        <c:minorTickMark val="none"/>
        <c:tickLblPos val="nextTo"/>
        <c:crossAx val="489488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593678"/>
        <c:axId val="66581055"/>
      </c:barChart>
      <c:catAx>
        <c:axId val="595936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581055"/>
        <c:crosses val="autoZero"/>
        <c:auto val="1"/>
        <c:lblOffset val="100"/>
        <c:noMultiLvlLbl val="0"/>
      </c:catAx>
      <c:valAx>
        <c:axId val="66581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93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358584"/>
        <c:axId val="24356345"/>
      </c:barChart>
      <c:catAx>
        <c:axId val="623585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356345"/>
        <c:crosses val="autoZero"/>
        <c:auto val="1"/>
        <c:lblOffset val="100"/>
        <c:noMultiLvlLbl val="0"/>
      </c:catAx>
      <c:valAx>
        <c:axId val="24356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8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880514"/>
        <c:axId val="26706899"/>
      </c:barChart>
      <c:catAx>
        <c:axId val="178805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06899"/>
        <c:crosses val="autoZero"/>
        <c:auto val="1"/>
        <c:lblOffset val="100"/>
        <c:noMultiLvlLbl val="0"/>
      </c:catAx>
      <c:valAx>
        <c:axId val="26706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0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035500"/>
        <c:axId val="15775181"/>
      </c:barChart>
      <c:catAx>
        <c:axId val="390355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775181"/>
        <c:crosses val="autoZero"/>
        <c:auto val="1"/>
        <c:lblOffset val="100"/>
        <c:noMultiLvlLbl val="0"/>
      </c:catAx>
      <c:valAx>
        <c:axId val="1577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758902"/>
        <c:axId val="2721255"/>
      </c:barChart>
      <c:catAx>
        <c:axId val="77589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1255"/>
        <c:crosses val="autoZero"/>
        <c:auto val="1"/>
        <c:lblOffset val="100"/>
        <c:noMultiLvlLbl val="0"/>
      </c:catAx>
      <c:valAx>
        <c:axId val="272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8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491296"/>
        <c:axId val="19095073"/>
      </c:barChart>
      <c:catAx>
        <c:axId val="244912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95073"/>
        <c:crosses val="autoZero"/>
        <c:auto val="1"/>
        <c:lblOffset val="100"/>
        <c:noMultiLvlLbl val="0"/>
      </c:catAx>
      <c:valAx>
        <c:axId val="19095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91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637930"/>
        <c:axId val="3197051"/>
      </c:barChart>
      <c:catAx>
        <c:axId val="376379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97051"/>
        <c:crosses val="autoZero"/>
        <c:auto val="1"/>
        <c:lblOffset val="100"/>
        <c:noMultiLvlLbl val="0"/>
      </c:catAx>
      <c:valAx>
        <c:axId val="3197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7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773460"/>
        <c:axId val="57634549"/>
      </c:barChart>
      <c:catAx>
        <c:axId val="28773460"/>
        <c:scaling>
          <c:orientation val="minMax"/>
        </c:scaling>
        <c:axPos val="b"/>
        <c:delete val="1"/>
        <c:majorTickMark val="out"/>
        <c:minorTickMark val="none"/>
        <c:tickLblPos val="none"/>
        <c:crossAx val="57634549"/>
        <c:crosses val="autoZero"/>
        <c:auto val="1"/>
        <c:lblOffset val="100"/>
        <c:noMultiLvlLbl val="0"/>
      </c:catAx>
      <c:valAx>
        <c:axId val="57634549"/>
        <c:scaling>
          <c:orientation val="minMax"/>
        </c:scaling>
        <c:axPos val="l"/>
        <c:delete val="1"/>
        <c:majorTickMark val="out"/>
        <c:minorTickMark val="none"/>
        <c:tickLblPos val="none"/>
        <c:crossAx val="287734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Marc Smith" refreshedVersion="5">
  <cacheSource type="worksheet">
    <worksheetSource ref="A2:BL12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1">
        <s v="offshoredrilling notworththerisk industrycapture bigoil nspoli"/>
        <m/>
        <s v="nspoli climatechange"/>
        <s v="offshoredrilling"/>
        <s v="underwatercutting underwaterwelding offshoredrilling energyproduction"/>
        <s v="arabnews japan gcc oil peakoil oilprice offshoredrilling shale hydrocarbons adnoc oott"/>
        <s v="fii2019 riyadh saudiarabia"/>
        <s v="oott oilprice offshoredrilling adnoc hydrocarbons crude opec refinery energysecurity aramco reserves reserves tanker china noc mbs"/>
        <s v="oilandgas oilandgasdrilling offshoredrilling driilingequipment oilandgasservices"/>
        <s v="hopespot offshoredrilling"/>
        <s v="november oilandgasindustry humanresources skinprotection outdoor offshoredrilling"/>
        <s v="watermaker marine offshoredrilling oilandgas reverseosmosis desalination workboat osv offshore uswatermaker"/>
        <s v="watermaker marine offshoredrilling oilandgas reverseosmosis desalination"/>
        <s v="offshoredrilling protectourcoast"/>
        <s v="nsfm2019 offshoredrilling"/>
        <s v="oilfield offshoredrilling pheonwjpertamina"/>
        <s v="parkerhydraulics supportlocalbusiness norwich independentsupplier offshoredrilling offshore eastofengland couplings hydraulics hydraulicsystem hydraulichose yarmouthmaine yarmouthport yarmouthharbour onlineshop angliafarmers oilfield oilandgas"/>
        <s v="nspoli climatechange stopaltongas biomass offshoredrilling"/>
        <s v="nspoli offshoredrilling"/>
        <s v="rogergrimes offshoredrilling nlpoli"/>
        <s v="offshoredrilling bigoil"/>
        <s v="offshoredrilling nsfm2019 nspoli halifax"/>
        <s v="halifax mahonebay offshoredrilling"/>
        <s v="mahonebay"/>
        <s v="oil offshoredrilling"/>
        <s v="nlpoli offshoredrilling rogergrimes"/>
        <s v="nsfm2019 offshoredrilling novascotia"/>
        <s v="novascotia canada offshoredrilling"/>
        <s v="offshoredrilling novascotia"/>
        <s v="novascotia canada offshoredrilling nsfm2019"/>
        <s v="oil offshoredrilling novascotia nsfm2019"/>
        <s v="offshoredrilling jerrybrown califmpas sableisland drilling oilandgas"/>
        <s v="offshoredrilling nspoli nsfm2019 protectoffshorens"/>
        <s v="mahonebay offshoredrilling nspoli nsfm2019"/>
        <s v="offshoredrilling nspoli"/>
        <s v="gulfofmexico bp offshoredrilling oilspill"/>
        <s v="deltatunnel offshoredrilling ourlastchacne"/>
        <s v="bigoil marineprotectedareas offshoredrilling ourlastchance"/>
        <s v="logging californiawildfires offshoredrilling"/>
        <s v="arctic offshoredrilling polarbears sustainability"/>
        <s v="conservation biodiversity sustainability polarbears beluga belugawhales protectpolarbears arct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6">
        <d v="2019-10-28T13:13:43.000"/>
        <d v="2019-10-29T03:14:12.000"/>
        <d v="2019-10-29T14:09:25.000"/>
        <d v="2019-10-30T07:13:34.000"/>
        <d v="2019-10-29T10:33:12.000"/>
        <d v="2019-10-30T10:25:16.000"/>
        <d v="2019-10-30T18:38:18.000"/>
        <d v="2019-10-30T18:49:04.000"/>
        <d v="2019-10-31T04:33:44.000"/>
        <d v="2019-10-31T23:49:42.000"/>
        <d v="2019-10-31T23:52:10.000"/>
        <d v="2019-10-24T15:19:45.000"/>
        <d v="2019-11-01T17:28:51.000"/>
        <d v="2019-11-01T17:45:40.000"/>
        <d v="2019-11-01T18:48:28.000"/>
        <d v="2019-11-01T19:06:56.000"/>
        <d v="2019-11-01T19:23:07.000"/>
        <d v="2019-11-01T19:24:44.000"/>
        <d v="2019-11-01T20:23:21.000"/>
        <d v="2019-11-01T21:18:43.000"/>
        <d v="2019-11-02T13:51:41.000"/>
        <d v="2019-10-28T13:45:50.000"/>
        <d v="2019-10-30T06:57:28.000"/>
        <d v="2019-10-31T12:12:52.000"/>
        <d v="2019-11-03T14:15:38.000"/>
        <d v="2019-10-30T12:24:19.000"/>
        <d v="2019-11-05T13:14:11.000"/>
        <d v="2019-11-05T14:33:02.000"/>
        <d v="2019-11-05T19:09:53.000"/>
        <d v="2019-11-05T22:09:10.000"/>
        <d v="2019-11-05T23:35:34.000"/>
        <d v="2019-11-06T02:39:34.000"/>
        <d v="2019-11-06T02:48:22.000"/>
        <d v="2019-11-06T03:22:32.000"/>
        <d v="2019-11-06T11:25:33.000"/>
        <d v="2019-11-06T13:28:36.000"/>
        <d v="2019-11-06T14:45:32.000"/>
        <d v="2019-10-28T14:16:23.000"/>
        <d v="2019-11-06T16:34:01.000"/>
        <d v="2019-11-06T16:40:09.000"/>
        <d v="2019-11-06T17:27:59.000"/>
        <d v="2019-11-06T20:08:14.000"/>
        <d v="2019-11-06T20:29:17.000"/>
        <d v="2019-11-05T19:13:11.000"/>
        <d v="2019-11-06T21:10:25.000"/>
        <d v="2019-11-06T21:39:18.000"/>
        <d v="2019-11-06T22:08:07.000"/>
        <d v="2019-11-06T22:16:37.000"/>
        <d v="2019-11-06T22:16:44.000"/>
        <d v="2019-11-06T13:46:15.000"/>
        <d v="2019-11-06T22:43:45.000"/>
        <d v="2019-11-06T23:19:35.000"/>
        <d v="2019-11-06T21:45:15.000"/>
        <d v="2019-11-06T23:23:02.000"/>
        <d v="2019-11-06T23:27:51.000"/>
        <d v="2019-11-07T01:01:49.000"/>
        <d v="2019-11-07T01:20:17.000"/>
        <d v="2019-11-07T01:27:40.000"/>
        <d v="2019-11-07T01:32:39.000"/>
        <d v="2019-10-28T23:00:14.000"/>
        <d v="2019-11-06T22:16:06.000"/>
        <d v="2019-11-07T02:35:04.000"/>
        <d v="2019-11-07T02:45:48.000"/>
        <d v="2019-11-07T02:51:16.000"/>
        <d v="2019-11-07T04:46:04.000"/>
        <d v="2019-11-07T07:30:40.000"/>
        <d v="2019-10-26T13:43:37.000"/>
        <d v="2019-10-29T12:40:16.000"/>
        <d v="2019-10-30T13:42:54.000"/>
        <d v="2019-11-02T13:35:36.000"/>
        <d v="2019-11-05T21:55:00.000"/>
        <d v="2019-11-05T16:52:03.000"/>
        <d v="2019-11-06T00:13:41.000"/>
        <d v="2019-11-02T11:08:34.000"/>
        <d v="2019-11-05T20:02:56.000"/>
        <d v="2019-11-06T02:08:59.000"/>
        <d v="2019-11-06T14:20:18.000"/>
        <d v="2019-11-06T14:48:05.000"/>
        <d v="2019-11-06T20:25:01.000"/>
        <d v="2019-11-07T11:52:53.000"/>
        <d v="2019-11-05T21:54:54.000"/>
        <d v="2019-11-05T22:58:32.000"/>
        <d v="2019-11-07T11:58:07.000"/>
        <d v="2019-11-07T12:16:16.000"/>
        <d v="2019-11-07T13:11:28.000"/>
        <d v="2019-10-30T13:24:28.000"/>
        <d v="2019-10-30T13:24:08.000"/>
        <d v="2019-11-05T19:16:05.000"/>
        <d v="2019-11-06T13:32:43.000"/>
        <d v="2019-11-07T13:31:04.000"/>
        <d v="2019-11-07T13:41:48.000"/>
        <d v="2019-11-06T21:43:36.000"/>
        <d v="2019-11-05T19:38:32.000"/>
        <d v="2019-11-06T18:53:19.000"/>
        <d v="2019-11-07T12:13:15.000"/>
        <d v="2019-11-07T14:03:40.000"/>
        <d v="2019-11-07T14:52:49.000"/>
        <d v="2019-11-07T14:52:20.000"/>
        <d v="2019-11-06T22:47:44.000"/>
        <d v="2019-11-07T19:21:31.000"/>
        <d v="2019-11-07T19:24:13.000"/>
        <d v="2019-11-07T19:27:43.000"/>
        <d v="2019-10-28T01:22:00.000"/>
        <d v="2019-10-28T16:05:02.000"/>
        <d v="2019-10-18T06:04:27.000"/>
        <d v="2019-11-06T23:19:48.000"/>
        <d v="2019-11-07T20:10:10.000"/>
        <d v="2019-11-06T21:45:16.000"/>
        <d v="2019-11-08T19:16:09.000"/>
        <d v="2019-11-08T19:15:28.000"/>
        <d v="2019-11-09T01:56:12.000"/>
        <d v="2019-11-03T00:32:22.000"/>
        <d v="2019-11-01T18:45:17.000"/>
        <d v="2019-11-04T12:43:13.000"/>
        <d v="2019-11-05T19:11:01.000"/>
        <d v="2019-11-05T19:19:07.000"/>
        <d v="2019-11-06T00:51:04.000"/>
        <d v="2019-11-07T19:48:32.000"/>
        <d v="2019-11-07T19:49:41.000"/>
        <d v="2019-11-04T21:23:11.000"/>
        <d v="2019-11-09T04:20:24.000"/>
        <d v="2019-09-12T17:10:07.000"/>
        <d v="2019-11-07T09:45:19.000"/>
        <d v="2019-11-10T02:16:46.000"/>
        <d v="2019-11-01T18:39:21.000"/>
        <d v="2019-11-10T20:00:58.000"/>
      </sharedItems>
      <fieldGroup par="66" base="22">
        <rangePr groupBy="hours" autoEnd="1" autoStart="1" startDate="2019-09-12T17:10:07.000" endDate="2019-11-10T20:00:58.000"/>
        <groupItems count="26">
          <s v="&lt;9/12/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12T17:10:07.000" endDate="2019-11-10T20:00:58.000"/>
        <groupItems count="368">
          <s v="&lt;9/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09-12T17:10:07.000" endDate="2019-11-10T20:00:58.000"/>
        <groupItems count="14">
          <s v="&lt;9/12/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09-12T17:10:07.000" endDate="2019-11-10T20:00:58.000"/>
        <groupItems count="3">
          <s v="&lt;9/12/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7">
  <r>
    <s v="marion12moore"/>
    <s v="stantec"/>
    <m/>
    <m/>
    <m/>
    <m/>
    <m/>
    <m/>
    <m/>
    <m/>
    <s v="No"/>
    <n v="3"/>
    <m/>
    <m/>
    <x v="0"/>
    <d v="2019-10-28T13:13:43.000"/>
    <s v="RT @BigJMcC: #OffshoreDrilling #NotWorthTheRisk #IndustryCapture #BigOil #nspoli @CNSOPB    _x000a__x000a_@bbundale: The 267-page @Stantec report makes…"/>
    <m/>
    <m/>
    <x v="0"/>
    <m/>
    <s v="http://pbs.twimg.com/profile_images/1131342106256187394/1cmxZBI__normal.jpg"/>
    <x v="0"/>
    <s v="https://twitter.com/#!/marion12moore/status/1188806046753660929"/>
    <m/>
    <m/>
    <s v="1188806046753660929"/>
    <m/>
    <b v="0"/>
    <n v="0"/>
    <s v=""/>
    <b v="0"/>
    <s v="en"/>
    <m/>
    <s v=""/>
    <b v="0"/>
    <n v="0"/>
    <s v="1188088795859738625"/>
    <s v="Twitter for Android"/>
    <b v="0"/>
    <s v="1188088795859738625"/>
    <s v="Tweet"/>
    <n v="0"/>
    <n v="0"/>
    <m/>
    <m/>
    <m/>
    <m/>
    <m/>
    <m/>
    <m/>
    <m/>
    <n v="1"/>
    <s v="1"/>
    <s v="1"/>
    <m/>
    <m/>
    <m/>
    <m/>
    <m/>
    <m/>
    <m/>
    <m/>
    <m/>
  </r>
  <r>
    <s v="bastet_luxor"/>
    <s v="bastet_luxor"/>
    <m/>
    <m/>
    <m/>
    <m/>
    <m/>
    <m/>
    <m/>
    <m/>
    <s v="No"/>
    <n v="7"/>
    <m/>
    <m/>
    <x v="1"/>
    <d v="2019-10-29T03:14:12.000"/>
    <s v="Eni: New resources discovered in the Gulf of Suez offshore Egypt: https://t.co/8zG0ONR7v4"/>
    <s v="https://neftegaz.ru/en/news/Offshoredrilling/502889-eni-new-resources-discovered-in-the-gulf-of-suez-offshore-egypt/"/>
    <s v="neftegaz.ru"/>
    <x v="1"/>
    <m/>
    <s v="http://pbs.twimg.com/profile_images/577676690442223616/QFMocWxO_normal.jpeg"/>
    <x v="1"/>
    <s v="https://twitter.com/#!/bastet_luxor/status/1189017564501790720"/>
    <m/>
    <m/>
    <s v="1189017564501790720"/>
    <m/>
    <b v="0"/>
    <n v="0"/>
    <s v=""/>
    <b v="0"/>
    <s v="en"/>
    <m/>
    <s v=""/>
    <b v="0"/>
    <n v="0"/>
    <s v=""/>
    <s v="Twitter Web Client"/>
    <b v="0"/>
    <s v="1189017564501790720"/>
    <s v="Tweet"/>
    <n v="0"/>
    <n v="0"/>
    <m/>
    <m/>
    <m/>
    <m/>
    <m/>
    <m/>
    <m/>
    <m/>
    <n v="1"/>
    <s v="4"/>
    <s v="4"/>
    <n v="0"/>
    <n v="0"/>
    <n v="0"/>
    <n v="0"/>
    <n v="0"/>
    <n v="0"/>
    <n v="11"/>
    <n v="100"/>
    <n v="11"/>
  </r>
  <r>
    <s v="boxcanoe"/>
    <s v="nsliberal"/>
    <m/>
    <m/>
    <m/>
    <m/>
    <m/>
    <m/>
    <m/>
    <m/>
    <s v="No"/>
    <n v="8"/>
    <m/>
    <m/>
    <x v="0"/>
    <d v="2019-10-29T14:09:25.000"/>
    <s v="RT @BigJMcC: ⁦@NSLiberal⁩ members on Law Amendments Committee to teenage climate strikers:_x000a__x000a_“Father knows best.”_x000a__x000a_#nspoli #ClimateChange #S…"/>
    <m/>
    <m/>
    <x v="2"/>
    <m/>
    <s v="http://pbs.twimg.com/profile_images/378800000779772281/5f36ec7c324faf5565092b7cc5df9aa7_normal.jpeg"/>
    <x v="2"/>
    <s v="https://twitter.com/#!/boxcanoe/status/1189182453711134720"/>
    <m/>
    <m/>
    <s v="1189182453711134720"/>
    <m/>
    <b v="0"/>
    <n v="0"/>
    <s v=""/>
    <b v="0"/>
    <s v="en"/>
    <m/>
    <s v=""/>
    <b v="0"/>
    <n v="1"/>
    <s v="1189160019914346501"/>
    <s v="Twitter for iPad"/>
    <b v="0"/>
    <s v="1189160019914346501"/>
    <s v="Tweet"/>
    <n v="0"/>
    <n v="0"/>
    <m/>
    <m/>
    <m/>
    <m/>
    <m/>
    <m/>
    <m/>
    <m/>
    <n v="1"/>
    <s v="1"/>
    <s v="1"/>
    <n v="1"/>
    <n v="5.555555555555555"/>
    <n v="0"/>
    <n v="0"/>
    <n v="0"/>
    <n v="0"/>
    <n v="17"/>
    <n v="94.44444444444444"/>
    <n v="18"/>
  </r>
  <r>
    <s v="craigrussell10"/>
    <s v="oeg_offshore"/>
    <m/>
    <m/>
    <m/>
    <m/>
    <m/>
    <m/>
    <m/>
    <m/>
    <s v="No"/>
    <n v="10"/>
    <m/>
    <m/>
    <x v="0"/>
    <d v="2019-10-30T07:13:34.000"/>
    <s v="RT @OEG_Offshore: Do you need your A60 cabins serviced or refurbished? We have extensive experience to undertake this on an ad-hoc basis to…"/>
    <m/>
    <m/>
    <x v="1"/>
    <m/>
    <s v="http://pbs.twimg.com/profile_images/916607835219341312/N3Kvjke2_normal.jpg"/>
    <x v="3"/>
    <s v="https://twitter.com/#!/craigrussell10/status/1189440191326511104"/>
    <m/>
    <m/>
    <s v="1189440191326511104"/>
    <m/>
    <b v="0"/>
    <n v="0"/>
    <s v=""/>
    <b v="0"/>
    <s v="en"/>
    <m/>
    <s v=""/>
    <b v="0"/>
    <n v="2"/>
    <s v="1189128041974435840"/>
    <s v="Twitter for iPhone"/>
    <b v="0"/>
    <s v="1189128041974435840"/>
    <s v="Tweet"/>
    <n v="0"/>
    <n v="0"/>
    <m/>
    <m/>
    <m/>
    <m/>
    <m/>
    <m/>
    <m/>
    <m/>
    <n v="1"/>
    <s v="12"/>
    <s v="12"/>
    <n v="0"/>
    <n v="0"/>
    <n v="0"/>
    <n v="0"/>
    <n v="0"/>
    <n v="0"/>
    <n v="24"/>
    <n v="100"/>
    <n v="24"/>
  </r>
  <r>
    <s v="oeg_offshore"/>
    <s v="oeg_offshore"/>
    <m/>
    <m/>
    <m/>
    <m/>
    <m/>
    <m/>
    <m/>
    <m/>
    <s v="No"/>
    <n v="11"/>
    <m/>
    <m/>
    <x v="1"/>
    <d v="2019-10-29T10:33:12.000"/>
    <s v="Do you need your A60 cabins serviced or refurbished? We have extensive experience to undertake this on an ad-hoc ba… https://t.co/PC1UBM8OzP"/>
    <s v="https://twitter.com/i/web/status/1189128041974435840"/>
    <s v="twitter.com"/>
    <x v="1"/>
    <m/>
    <s v="http://pbs.twimg.com/profile_images/884762247242936321/xoZAe4sB_normal.jpg"/>
    <x v="4"/>
    <s v="https://twitter.com/#!/oeg_offshore/status/1189128041974435840"/>
    <m/>
    <m/>
    <s v="1189128041974435840"/>
    <m/>
    <b v="0"/>
    <n v="0"/>
    <s v=""/>
    <b v="0"/>
    <s v="en"/>
    <m/>
    <s v=""/>
    <b v="0"/>
    <n v="0"/>
    <s v=""/>
    <s v="Twitter Web App"/>
    <b v="1"/>
    <s v="1189128041974435840"/>
    <s v="Tweet"/>
    <n v="0"/>
    <n v="0"/>
    <m/>
    <m/>
    <m/>
    <m/>
    <m/>
    <m/>
    <m/>
    <m/>
    <n v="1"/>
    <s v="12"/>
    <s v="12"/>
    <n v="0"/>
    <n v="0"/>
    <n v="0"/>
    <n v="0"/>
    <n v="0"/>
    <n v="0"/>
    <n v="21"/>
    <n v="100"/>
    <n v="21"/>
  </r>
  <r>
    <s v="muiroffowlis"/>
    <s v="oeg_offshore"/>
    <m/>
    <m/>
    <m/>
    <m/>
    <m/>
    <m/>
    <m/>
    <m/>
    <s v="No"/>
    <n v="12"/>
    <m/>
    <m/>
    <x v="0"/>
    <d v="2019-10-30T10:25:16.000"/>
    <s v="RT @OEG_Offshore: Do you need your A60 cabins serviced or refurbished? We have extensive experience to undertake this on an ad-hoc basis to…"/>
    <m/>
    <m/>
    <x v="1"/>
    <m/>
    <s v="http://pbs.twimg.com/profile_images/776108420999090177/ccwYG4tO_normal.jpg"/>
    <x v="5"/>
    <s v="https://twitter.com/#!/muiroffowlis/status/1189488432680189953"/>
    <m/>
    <m/>
    <s v="1189488432680189953"/>
    <m/>
    <b v="0"/>
    <n v="0"/>
    <s v=""/>
    <b v="0"/>
    <s v="en"/>
    <m/>
    <s v=""/>
    <b v="0"/>
    <n v="2"/>
    <s v="1189128041974435840"/>
    <s v="Twitter for Android"/>
    <b v="0"/>
    <s v="1189128041974435840"/>
    <s v="Tweet"/>
    <n v="0"/>
    <n v="0"/>
    <m/>
    <m/>
    <m/>
    <m/>
    <m/>
    <m/>
    <m/>
    <m/>
    <n v="1"/>
    <s v="12"/>
    <s v="12"/>
    <n v="0"/>
    <n v="0"/>
    <n v="0"/>
    <n v="0"/>
    <n v="0"/>
    <n v="0"/>
    <n v="24"/>
    <n v="100"/>
    <n v="24"/>
  </r>
  <r>
    <s v="capecoraldaily"/>
    <s v="capecoraldaily"/>
    <m/>
    <m/>
    <m/>
    <m/>
    <m/>
    <m/>
    <m/>
    <m/>
    <s v="No"/>
    <n v="13"/>
    <m/>
    <m/>
    <x v="1"/>
    <d v="2019-10-30T18:38:18.000"/>
    <s v="Battle to protect Florida coast from offshore drilling continues._x000a__x000a_&quot;Florida is still at risk,&quot; Oceana Offshore Dril… https://t.co/Wq5HiHXyCz"/>
    <s v="https://twitter.com/i/web/status/1189612508379779073"/>
    <s v="twitter.com"/>
    <x v="1"/>
    <m/>
    <s v="http://pbs.twimg.com/profile_images/732071945/CapeCoral_normal.jpg"/>
    <x v="6"/>
    <s v="https://twitter.com/#!/capecoraldaily/status/1189612508379779073"/>
    <m/>
    <m/>
    <s v="1189612508379779073"/>
    <m/>
    <b v="0"/>
    <n v="0"/>
    <s v=""/>
    <b v="0"/>
    <s v="en"/>
    <m/>
    <s v=""/>
    <b v="0"/>
    <n v="0"/>
    <s v=""/>
    <s v="Twitter Web App"/>
    <b v="1"/>
    <s v="1189612508379779073"/>
    <s v="Tweet"/>
    <n v="0"/>
    <n v="0"/>
    <m/>
    <m/>
    <m/>
    <m/>
    <m/>
    <m/>
    <m/>
    <m/>
    <n v="2"/>
    <s v="4"/>
    <s v="4"/>
    <n v="1"/>
    <n v="5.882352941176471"/>
    <n v="1"/>
    <n v="5.882352941176471"/>
    <n v="0"/>
    <n v="0"/>
    <n v="15"/>
    <n v="88.23529411764706"/>
    <n v="17"/>
  </r>
  <r>
    <s v="capecoraldaily"/>
    <s v="capecoraldaily"/>
    <m/>
    <m/>
    <m/>
    <m/>
    <m/>
    <m/>
    <m/>
    <m/>
    <s v="No"/>
    <n v="14"/>
    <m/>
    <m/>
    <x v="1"/>
    <d v="2019-10-30T18:49:04.000"/>
    <s v="Battle to protect Florida coast from offshore drilling continues._x000a__x000a_&quot;Florida is still at risk,&quot; Oceana Offshore Dril… https://t.co/w5oZKu9mf0"/>
    <s v="https://twitter.com/i/web/status/1189615218537762817"/>
    <s v="twitter.com"/>
    <x v="1"/>
    <m/>
    <s v="http://pbs.twimg.com/profile_images/732071945/CapeCoral_normal.jpg"/>
    <x v="7"/>
    <s v="https://twitter.com/#!/capecoraldaily/status/1189615218537762817"/>
    <m/>
    <m/>
    <s v="1189615218537762817"/>
    <m/>
    <b v="0"/>
    <n v="0"/>
    <s v=""/>
    <b v="0"/>
    <s v="en"/>
    <m/>
    <s v=""/>
    <b v="0"/>
    <n v="0"/>
    <s v=""/>
    <s v="Twitter Web App"/>
    <b v="1"/>
    <s v="1189615218537762817"/>
    <s v="Tweet"/>
    <n v="0"/>
    <n v="0"/>
    <m/>
    <m/>
    <m/>
    <m/>
    <m/>
    <m/>
    <m/>
    <m/>
    <n v="2"/>
    <s v="4"/>
    <s v="4"/>
    <n v="1"/>
    <n v="5.882352941176471"/>
    <n v="1"/>
    <n v="5.882352941176471"/>
    <n v="0"/>
    <n v="0"/>
    <n v="15"/>
    <n v="88.23529411764706"/>
    <n v="17"/>
  </r>
  <r>
    <s v="hulagirlpam"/>
    <s v="hulagirlpam"/>
    <m/>
    <m/>
    <m/>
    <m/>
    <m/>
    <m/>
    <m/>
    <m/>
    <s v="No"/>
    <n v="15"/>
    <m/>
    <m/>
    <x v="1"/>
    <d v="2019-10-31T04:33:44.000"/>
    <s v="Take Action: Say NO to more #OffshoreDrilling and YES to protecting coastal wildlife. https://t.co/L7ZfVSDMLu"/>
    <s v="https://support.nwfactionfund.org/page/9635/donate/1?en_chan=tw&amp;locale=en-US&amp;ea.tracking.id=&amp;en_ref=20303057"/>
    <s v="nwfactionfund.org"/>
    <x v="3"/>
    <m/>
    <s v="http://pbs.twimg.com/profile_images/2639225391/a6d40665ffef3863b666384113e0828b_normal.jpeg"/>
    <x v="8"/>
    <s v="https://twitter.com/#!/hulagirlpam/status/1189762354755620864"/>
    <m/>
    <m/>
    <s v="1189762354755620864"/>
    <m/>
    <b v="0"/>
    <n v="0"/>
    <s v=""/>
    <b v="0"/>
    <s v="en"/>
    <m/>
    <s v=""/>
    <b v="0"/>
    <n v="0"/>
    <s v=""/>
    <s v="Twitter for iPhone"/>
    <b v="0"/>
    <s v="1189762354755620864"/>
    <s v="Tweet"/>
    <n v="0"/>
    <n v="0"/>
    <m/>
    <m/>
    <m/>
    <m/>
    <m/>
    <m/>
    <m/>
    <m/>
    <n v="1"/>
    <s v="4"/>
    <s v="4"/>
    <n v="0"/>
    <n v="0"/>
    <n v="0"/>
    <n v="0"/>
    <n v="0"/>
    <n v="0"/>
    <n v="13"/>
    <n v="100"/>
    <n v="13"/>
  </r>
  <r>
    <s v="perfoblogger"/>
    <s v="get_regrann"/>
    <m/>
    <m/>
    <m/>
    <m/>
    <m/>
    <m/>
    <m/>
    <m/>
    <s v="No"/>
    <n v="16"/>
    <m/>
    <m/>
    <x v="0"/>
    <d v="2019-10-31T23:49:42.000"/>
    <s v="Y asi se fue de pronto. Sin adiós y sin despedidas  😂😂😂_x000a__x000a_Reposted from drilling_oilfild (@get_regrann)  -  استوا ال… https://t.co/vkuf3GwamJ"/>
    <s v="https://twitter.com/i/web/status/1190053260817616897"/>
    <s v="twitter.com"/>
    <x v="1"/>
    <m/>
    <s v="http://pbs.twimg.com/profile_images/1189735312077053952/IMCd1Z8a_normal.jpg"/>
    <x v="9"/>
    <s v="https://twitter.com/#!/perfoblogger/status/1190053260817616897"/>
    <m/>
    <m/>
    <s v="1190053260817616897"/>
    <m/>
    <b v="0"/>
    <n v="0"/>
    <s v=""/>
    <b v="0"/>
    <s v="ca"/>
    <m/>
    <s v=""/>
    <b v="0"/>
    <n v="0"/>
    <s v=""/>
    <s v="Instagram"/>
    <b v="1"/>
    <s v="1190053260817616897"/>
    <s v="Tweet"/>
    <n v="0"/>
    <n v="0"/>
    <m/>
    <m/>
    <m/>
    <m/>
    <m/>
    <m/>
    <m/>
    <m/>
    <n v="2"/>
    <s v="15"/>
    <s v="15"/>
    <n v="0"/>
    <n v="0"/>
    <n v="2"/>
    <n v="11.764705882352942"/>
    <n v="0"/>
    <n v="0"/>
    <n v="15"/>
    <n v="88.23529411764706"/>
    <n v="17"/>
  </r>
  <r>
    <s v="perfoblogger"/>
    <s v="get_regrann"/>
    <m/>
    <m/>
    <m/>
    <m/>
    <m/>
    <m/>
    <m/>
    <m/>
    <s v="No"/>
    <n v="17"/>
    <m/>
    <m/>
    <x v="0"/>
    <d v="2019-10-31T23:52:10.000"/>
    <s v="Y asi se fue de pronto. Sin adiós y sin despedidas  😂😂😂_x000a__x000a_Reposted from @drilling_oilfild (@get_regrann)  -  استوا ا… https://t.co/qVK8K2uN70"/>
    <s v="https://twitter.com/i/web/status/1190053884594728960"/>
    <s v="twitter.com"/>
    <x v="1"/>
    <m/>
    <s v="http://pbs.twimg.com/profile_images/1189735312077053952/IMCd1Z8a_normal.jpg"/>
    <x v="10"/>
    <s v="https://twitter.com/#!/perfoblogger/status/1190053884594728960"/>
    <m/>
    <m/>
    <s v="1190053884594728960"/>
    <m/>
    <b v="0"/>
    <n v="0"/>
    <s v=""/>
    <b v="0"/>
    <s v="und"/>
    <m/>
    <s v=""/>
    <b v="0"/>
    <n v="0"/>
    <s v=""/>
    <s v="IFTTT"/>
    <b v="1"/>
    <s v="1190053884594728960"/>
    <s v="Tweet"/>
    <n v="0"/>
    <n v="0"/>
    <m/>
    <m/>
    <m/>
    <m/>
    <m/>
    <m/>
    <m/>
    <m/>
    <n v="2"/>
    <s v="15"/>
    <s v="15"/>
    <n v="0"/>
    <n v="0"/>
    <n v="2"/>
    <n v="11.764705882352942"/>
    <n v="0"/>
    <n v="0"/>
    <n v="15"/>
    <n v="88.23529411764706"/>
    <n v="17"/>
  </r>
  <r>
    <s v="nc_sasquatch"/>
    <s v="roycoopernc"/>
    <m/>
    <m/>
    <m/>
    <m/>
    <m/>
    <m/>
    <m/>
    <m/>
    <s v="No"/>
    <n v="18"/>
    <m/>
    <m/>
    <x v="2"/>
    <d v="2019-10-24T15:19:45.000"/>
    <s v="@RoyCooperNC Drill Baby Drill!!! 🛢_x000a_The Benefits of #OffshoreDrilling!_x000a_https://t.co/A6abT8sTdL https://t.co/W859XutBih"/>
    <s v="https://www.api.org/~/media/Files/Policy/Exploration/NC-One-Pager.pdf"/>
    <s v="api.org"/>
    <x v="3"/>
    <s v="https://pbs.twimg.com/tweet_video_thumb/EHpzRpDUYAA8yDp.jpg"/>
    <s v="https://pbs.twimg.com/tweet_video_thumb/EHpzRpDUYAA8yDp.jpg"/>
    <x v="11"/>
    <s v="https://twitter.com/#!/nc_sasquatch/status/1187388212479528960"/>
    <m/>
    <m/>
    <s v="1187388212479528960"/>
    <s v="1186285346465599490"/>
    <b v="0"/>
    <n v="4"/>
    <s v="1712960918"/>
    <b v="0"/>
    <s v="en"/>
    <m/>
    <s v=""/>
    <b v="0"/>
    <n v="2"/>
    <s v=""/>
    <s v="Twitter for iPhone"/>
    <b v="0"/>
    <s v="1186285346465599490"/>
    <s v="Retweet"/>
    <n v="0"/>
    <n v="0"/>
    <m/>
    <m/>
    <m/>
    <m/>
    <m/>
    <m/>
    <m/>
    <m/>
    <n v="1"/>
    <s v="11"/>
    <s v="11"/>
    <n v="1"/>
    <n v="12.5"/>
    <n v="0"/>
    <n v="0"/>
    <n v="0"/>
    <n v="0"/>
    <n v="7"/>
    <n v="87.5"/>
    <n v="8"/>
  </r>
  <r>
    <s v="janiceplus9"/>
    <s v="roycoopernc"/>
    <m/>
    <m/>
    <m/>
    <m/>
    <m/>
    <m/>
    <m/>
    <m/>
    <s v="No"/>
    <n v="19"/>
    <m/>
    <m/>
    <x v="0"/>
    <d v="2019-11-01T17:28:51.000"/>
    <s v="RT @NC_Sasquatch: @RoyCooperNC Drill Baby Drill!!! 🛢_x000a_The Benefits of #OffshoreDrilling!_x000a_https://t.co/A6abT8sTdL https://t.co/W859XutBih"/>
    <s v="https://www.api.org/~/media/Files/Policy/Exploration/NC-One-Pager.pdf"/>
    <s v="api.org"/>
    <x v="3"/>
    <s v="https://pbs.twimg.com/tweet_video_thumb/EHpzRpDUYAA8yDp.jpg"/>
    <s v="https://pbs.twimg.com/tweet_video_thumb/EHpzRpDUYAA8yDp.jpg"/>
    <x v="12"/>
    <s v="https://twitter.com/#!/janiceplus9/status/1190319807796850689"/>
    <m/>
    <m/>
    <s v="1190319807796850689"/>
    <m/>
    <b v="0"/>
    <n v="0"/>
    <s v=""/>
    <b v="0"/>
    <s v="en"/>
    <m/>
    <s v=""/>
    <b v="0"/>
    <n v="0"/>
    <s v="1187388212479528960"/>
    <s v="Twitter for iPhone"/>
    <b v="0"/>
    <s v="1187388212479528960"/>
    <s v="Tweet"/>
    <n v="0"/>
    <n v="0"/>
    <m/>
    <m/>
    <m/>
    <m/>
    <m/>
    <m/>
    <m/>
    <m/>
    <n v="1"/>
    <s v="11"/>
    <s v="11"/>
    <m/>
    <m/>
    <m/>
    <m/>
    <m/>
    <m/>
    <m/>
    <m/>
    <m/>
  </r>
  <r>
    <s v="brocorankin"/>
    <s v="brocorankin"/>
    <m/>
    <m/>
    <m/>
    <m/>
    <m/>
    <m/>
    <m/>
    <m/>
    <s v="No"/>
    <n v="21"/>
    <m/>
    <m/>
    <x v="1"/>
    <d v="2019-11-01T17:45:40.000"/>
    <s v="Anyone doing some underwater cutting today with the Broco BR-22? Any underwater welding happening? Using Broco rods for underwater cutting or welding? Let see your work! #UnderwaterCutting #UnderwaterWelding #OffshoreDrilling #EnergyProduction https://t.co/yxPoWQTJR2"/>
    <m/>
    <m/>
    <x v="4"/>
    <s v="https://pbs.twimg.com/media/EIThYGwXkAAH9EO.jpg"/>
    <s v="https://pbs.twimg.com/media/EIThYGwXkAAH9EO.jpg"/>
    <x v="13"/>
    <s v="https://twitter.com/#!/brocorankin/status/1190324039924928514"/>
    <m/>
    <m/>
    <s v="1190324039924928514"/>
    <m/>
    <b v="0"/>
    <n v="0"/>
    <s v=""/>
    <b v="0"/>
    <s v="en"/>
    <m/>
    <s v=""/>
    <b v="0"/>
    <n v="0"/>
    <s v=""/>
    <s v="Twitter Web App"/>
    <b v="0"/>
    <s v="1190324039924928514"/>
    <s v="Tweet"/>
    <n v="0"/>
    <n v="0"/>
    <m/>
    <m/>
    <m/>
    <m/>
    <m/>
    <m/>
    <m/>
    <m/>
    <n v="1"/>
    <s v="4"/>
    <s v="4"/>
    <n v="1"/>
    <n v="3.225806451612903"/>
    <n v="0"/>
    <n v="0"/>
    <n v="0"/>
    <n v="0"/>
    <n v="30"/>
    <n v="96.7741935483871"/>
    <n v="31"/>
  </r>
  <r>
    <s v="dartmouthcommon"/>
    <s v="bigjmcc"/>
    <m/>
    <m/>
    <m/>
    <m/>
    <m/>
    <m/>
    <m/>
    <m/>
    <s v="No"/>
    <n v="22"/>
    <m/>
    <m/>
    <x v="0"/>
    <d v="2019-11-01T18:48:28.000"/>
    <s v="RT @BigJMcC: MEDIA ADVISORY: Twelve NS municipal governments call for offshore drilling inquiry_x000a__x000a_NEWS CONFERENCE: Tues. Nov. 5th, 3PM, 1313…"/>
    <m/>
    <m/>
    <x v="1"/>
    <m/>
    <s v="http://pbs.twimg.com/profile_images/1157361163983884288/nbfMB0Fx_normal.jpg"/>
    <x v="14"/>
    <s v="https://twitter.com/#!/dartmouthcommon/status/1190339842372231169"/>
    <m/>
    <m/>
    <s v="1190339842372231169"/>
    <m/>
    <b v="0"/>
    <n v="0"/>
    <s v=""/>
    <b v="0"/>
    <s v="en"/>
    <m/>
    <s v=""/>
    <b v="0"/>
    <n v="6"/>
    <s v="1190339041067257858"/>
    <s v="Twitter Web App"/>
    <b v="0"/>
    <s v="1190339041067257858"/>
    <s v="Tweet"/>
    <n v="0"/>
    <n v="0"/>
    <m/>
    <m/>
    <m/>
    <m/>
    <m/>
    <m/>
    <m/>
    <m/>
    <n v="1"/>
    <s v="1"/>
    <s v="1"/>
    <n v="0"/>
    <n v="0"/>
    <n v="0"/>
    <n v="0"/>
    <n v="0"/>
    <n v="0"/>
    <n v="20"/>
    <n v="100"/>
    <n v="20"/>
  </r>
  <r>
    <s v="peterhfx"/>
    <s v="bigjmcc"/>
    <m/>
    <m/>
    <m/>
    <m/>
    <m/>
    <m/>
    <m/>
    <m/>
    <s v="No"/>
    <n v="23"/>
    <m/>
    <m/>
    <x v="0"/>
    <d v="2019-11-01T19:06:56.000"/>
    <s v="RT @BigJMcC: MEDIA ADVISORY: Twelve NS municipal governments call for offshore drilling inquiry_x000a__x000a_NEWS CONFERENCE: Tues. Nov. 5th, 3PM, 1313…"/>
    <m/>
    <m/>
    <x v="1"/>
    <m/>
    <s v="http://pbs.twimg.com/profile_images/378800000751952076/efc8d0e0d8f40780eac14890a349fb52_normal.jpeg"/>
    <x v="15"/>
    <s v="https://twitter.com/#!/peterhfx/status/1190344490940284935"/>
    <m/>
    <m/>
    <s v="1190344490940284935"/>
    <m/>
    <b v="0"/>
    <n v="0"/>
    <s v=""/>
    <b v="0"/>
    <s v="en"/>
    <m/>
    <s v=""/>
    <b v="0"/>
    <n v="6"/>
    <s v="1190339041067257858"/>
    <s v="Twitter Web App"/>
    <b v="0"/>
    <s v="1190339041067257858"/>
    <s v="Tweet"/>
    <n v="0"/>
    <n v="0"/>
    <m/>
    <m/>
    <m/>
    <m/>
    <m/>
    <m/>
    <m/>
    <m/>
    <n v="1"/>
    <s v="1"/>
    <s v="1"/>
    <n v="0"/>
    <n v="0"/>
    <n v="0"/>
    <n v="0"/>
    <n v="0"/>
    <n v="0"/>
    <n v="20"/>
    <n v="100"/>
    <n v="20"/>
  </r>
  <r>
    <s v="emgfind"/>
    <s v="bigjmcc"/>
    <m/>
    <m/>
    <m/>
    <m/>
    <m/>
    <m/>
    <m/>
    <m/>
    <s v="No"/>
    <n v="24"/>
    <m/>
    <m/>
    <x v="0"/>
    <d v="2019-11-01T19:23:07.000"/>
    <s v="RT @BigJMcC: MEDIA ADVISORY: Twelve NS municipal governments call for offshore drilling inquiry_x000a__x000a_NEWS CONFERENCE: Tues. Nov. 5th, 3PM, 1313…"/>
    <m/>
    <m/>
    <x v="1"/>
    <m/>
    <s v="http://pbs.twimg.com/profile_images/692657187328520192/zeI6TleC_normal.jpg"/>
    <x v="16"/>
    <s v="https://twitter.com/#!/emgfind/status/1190348562279723009"/>
    <m/>
    <m/>
    <s v="1190348562279723009"/>
    <m/>
    <b v="0"/>
    <n v="0"/>
    <s v=""/>
    <b v="0"/>
    <s v="en"/>
    <m/>
    <s v=""/>
    <b v="0"/>
    <n v="6"/>
    <s v="1190339041067257858"/>
    <s v="Twitter for Android"/>
    <b v="0"/>
    <s v="1190339041067257858"/>
    <s v="Tweet"/>
    <n v="0"/>
    <n v="0"/>
    <m/>
    <m/>
    <m/>
    <m/>
    <m/>
    <m/>
    <m/>
    <m/>
    <n v="1"/>
    <s v="1"/>
    <s v="1"/>
    <n v="0"/>
    <n v="0"/>
    <n v="0"/>
    <n v="0"/>
    <n v="0"/>
    <n v="0"/>
    <n v="20"/>
    <n v="100"/>
    <n v="20"/>
  </r>
  <r>
    <s v="juliemceachern1"/>
    <s v="bigjmcc"/>
    <m/>
    <m/>
    <m/>
    <m/>
    <m/>
    <m/>
    <m/>
    <m/>
    <s v="No"/>
    <n v="25"/>
    <m/>
    <m/>
    <x v="0"/>
    <d v="2019-11-01T19:24:44.000"/>
    <s v="RT @BigJMcC: MEDIA ADVISORY: Twelve NS municipal governments call for offshore drilling inquiry_x000a__x000a_NEWS CONFERENCE: Tues. Nov. 5th, 3PM, 1313…"/>
    <m/>
    <m/>
    <x v="1"/>
    <m/>
    <s v="http://pbs.twimg.com/profile_images/1168837767125712896/ZMTuVJe4_normal.jpg"/>
    <x v="17"/>
    <s v="https://twitter.com/#!/juliemceachern1/status/1190348970385694720"/>
    <m/>
    <m/>
    <s v="1190348970385694720"/>
    <m/>
    <b v="0"/>
    <n v="0"/>
    <s v=""/>
    <b v="0"/>
    <s v="en"/>
    <m/>
    <s v=""/>
    <b v="0"/>
    <n v="6"/>
    <s v="1190339041067257858"/>
    <s v="Twitter Web App"/>
    <b v="0"/>
    <s v="1190339041067257858"/>
    <s v="Tweet"/>
    <n v="0"/>
    <n v="0"/>
    <m/>
    <m/>
    <m/>
    <m/>
    <m/>
    <m/>
    <m/>
    <m/>
    <n v="1"/>
    <s v="1"/>
    <s v="1"/>
    <n v="0"/>
    <n v="0"/>
    <n v="0"/>
    <n v="0"/>
    <n v="0"/>
    <n v="0"/>
    <n v="20"/>
    <n v="100"/>
    <n v="20"/>
  </r>
  <r>
    <s v="asaintl"/>
    <s v="bigjmcc"/>
    <m/>
    <m/>
    <m/>
    <m/>
    <m/>
    <m/>
    <m/>
    <m/>
    <s v="No"/>
    <n v="26"/>
    <m/>
    <m/>
    <x v="0"/>
    <d v="2019-11-01T20:23:21.000"/>
    <s v="RT @BigJMcC: MEDIA ADVISORY: Twelve NS municipal governments call for offshore drilling inquiry_x000a__x000a_NEWS CONFERENCE: Tues. Nov. 5th, 3PM, 1313…"/>
    <m/>
    <m/>
    <x v="1"/>
    <m/>
    <s v="http://pbs.twimg.com/profile_images/1182859423254892544/5QlxWl64_normal.jpg"/>
    <x v="18"/>
    <s v="https://twitter.com/#!/asaintl/status/1190363721597505536"/>
    <m/>
    <m/>
    <s v="1190363721597505536"/>
    <m/>
    <b v="0"/>
    <n v="0"/>
    <s v=""/>
    <b v="0"/>
    <s v="en"/>
    <m/>
    <s v=""/>
    <b v="0"/>
    <n v="6"/>
    <s v="1190339041067257858"/>
    <s v="Twitter Web App"/>
    <b v="0"/>
    <s v="1190339041067257858"/>
    <s v="Tweet"/>
    <n v="0"/>
    <n v="0"/>
    <m/>
    <m/>
    <m/>
    <m/>
    <m/>
    <m/>
    <m/>
    <m/>
    <n v="1"/>
    <s v="1"/>
    <s v="1"/>
    <n v="0"/>
    <n v="0"/>
    <n v="0"/>
    <n v="0"/>
    <n v="0"/>
    <n v="0"/>
    <n v="20"/>
    <n v="100"/>
    <n v="20"/>
  </r>
  <r>
    <s v="milneice"/>
    <s v="bigjmcc"/>
    <m/>
    <m/>
    <m/>
    <m/>
    <m/>
    <m/>
    <m/>
    <m/>
    <s v="No"/>
    <n v="27"/>
    <m/>
    <m/>
    <x v="0"/>
    <d v="2019-11-01T21:18:43.000"/>
    <s v="RT @BigJMcC: MEDIA ADVISORY: Twelve NS municipal governments call for offshore drilling inquiry_x000a__x000a_NEWS CONFERENCE: Tues. Nov. 5th, 3PM, 1313…"/>
    <m/>
    <m/>
    <x v="1"/>
    <m/>
    <s v="http://pbs.twimg.com/profile_images/938569742423429120/eNJniOut_normal.jpg"/>
    <x v="19"/>
    <s v="https://twitter.com/#!/milneice/status/1190377652970049538"/>
    <m/>
    <m/>
    <s v="1190377652970049538"/>
    <m/>
    <b v="0"/>
    <n v="0"/>
    <s v=""/>
    <b v="0"/>
    <s v="en"/>
    <m/>
    <s v=""/>
    <b v="0"/>
    <n v="6"/>
    <s v="1190339041067257858"/>
    <s v="Twitter Web App"/>
    <b v="0"/>
    <s v="1190339041067257858"/>
    <s v="Tweet"/>
    <n v="0"/>
    <n v="0"/>
    <m/>
    <m/>
    <m/>
    <m/>
    <m/>
    <m/>
    <m/>
    <m/>
    <n v="1"/>
    <s v="1"/>
    <s v="1"/>
    <n v="0"/>
    <n v="0"/>
    <n v="0"/>
    <n v="0"/>
    <n v="0"/>
    <n v="0"/>
    <n v="20"/>
    <n v="100"/>
    <n v="20"/>
  </r>
  <r>
    <s v="nsrasta"/>
    <s v="bigjmcc"/>
    <m/>
    <m/>
    <m/>
    <m/>
    <m/>
    <m/>
    <m/>
    <m/>
    <s v="No"/>
    <n v="28"/>
    <m/>
    <m/>
    <x v="0"/>
    <d v="2019-11-02T13:51:41.000"/>
    <s v="RT @BigJMcC: MEDIA ADVISORY: Twelve NS municipal governments call for offshore drilling inquiry_x000a__x000a_NEWS CONFERENCE: Tues. Nov. 5th, 3PM, 1313â€¦"/>
    <m/>
    <m/>
    <x v="1"/>
    <m/>
    <s v="http://pbs.twimg.com/profile_images/1194297558656520193/XfPeaZk-_normal.png"/>
    <x v="20"/>
    <s v="https://twitter.com/#!/nsrasta/status/1190627541960265730"/>
    <m/>
    <m/>
    <s v="1190627541960265730"/>
    <m/>
    <b v="0"/>
    <n v="0"/>
    <s v=""/>
    <b v="0"/>
    <s v="en"/>
    <m/>
    <s v=""/>
    <b v="0"/>
    <n v="7"/>
    <s v="1190339041067257858"/>
    <s v="Twitter Web Client"/>
    <b v="0"/>
    <s v="1190339041067257858"/>
    <s v="Tweet"/>
    <n v="0"/>
    <n v="0"/>
    <m/>
    <m/>
    <m/>
    <m/>
    <m/>
    <m/>
    <m/>
    <m/>
    <n v="1"/>
    <s v="1"/>
    <s v="1"/>
    <n v="0"/>
    <n v="0"/>
    <n v="0"/>
    <n v="0"/>
    <n v="0"/>
    <n v="0"/>
    <n v="20"/>
    <n v="100"/>
    <n v="20"/>
  </r>
  <r>
    <s v="riskparty63"/>
    <s v="riskparty63"/>
    <m/>
    <m/>
    <m/>
    <m/>
    <m/>
    <m/>
    <m/>
    <m/>
    <s v="No"/>
    <n v="29"/>
    <m/>
    <m/>
    <x v="1"/>
    <d v="2019-10-28T13:45:50.000"/>
    <s v="Quoted by #ArabNews on #Japan #GCC #oil  #peakoil #oilprice #offshoredrilling #shale #hydrocarbons #adnoc #oott… https://t.co/fXdQ0yWS1i"/>
    <s v="https://twitter.com/i/web/status/1188814131165614080"/>
    <s v="twitter.com"/>
    <x v="5"/>
    <m/>
    <s v="http://pbs.twimg.com/profile_images/509262764158615552/5FXgWCjr_normal.jpeg"/>
    <x v="21"/>
    <s v="https://twitter.com/#!/riskparty63/status/1188814131165614080"/>
    <m/>
    <m/>
    <s v="1188814131165614080"/>
    <m/>
    <b v="0"/>
    <n v="0"/>
    <s v=""/>
    <b v="0"/>
    <s v="en"/>
    <m/>
    <s v=""/>
    <b v="0"/>
    <n v="0"/>
    <s v=""/>
    <s v="LinkedIn"/>
    <b v="1"/>
    <s v="1188814131165614080"/>
    <s v="Tweet"/>
    <n v="0"/>
    <n v="0"/>
    <m/>
    <m/>
    <m/>
    <m/>
    <m/>
    <m/>
    <m/>
    <m/>
    <n v="4"/>
    <s v="4"/>
    <s v="4"/>
    <n v="0"/>
    <n v="0"/>
    <n v="0"/>
    <n v="0"/>
    <n v="0"/>
    <n v="0"/>
    <n v="14"/>
    <n v="100"/>
    <n v="14"/>
  </r>
  <r>
    <s v="riskparty63"/>
    <s v="riskparty63"/>
    <m/>
    <m/>
    <m/>
    <m/>
    <m/>
    <m/>
    <m/>
    <m/>
    <s v="No"/>
    <n v="30"/>
    <m/>
    <m/>
    <x v="1"/>
    <d v="2019-10-30T06:57:28.000"/>
    <s v="Prince Abdulaziz bin Salman Min Energy stated &quot;life is made of carbon&quot;...no end finishing hydrocarbons is foreseen… https://t.co/741hysWqOu"/>
    <s v="https://twitter.com/i/web/status/1189436139435941888"/>
    <s v="twitter.com"/>
    <x v="1"/>
    <m/>
    <s v="http://pbs.twimg.com/profile_images/509262764158615552/5FXgWCjr_normal.jpeg"/>
    <x v="22"/>
    <s v="https://twitter.com/#!/riskparty63/status/1189436139435941888"/>
    <m/>
    <m/>
    <s v="1189436139435941888"/>
    <m/>
    <b v="0"/>
    <n v="0"/>
    <s v=""/>
    <b v="0"/>
    <s v="en"/>
    <m/>
    <s v=""/>
    <b v="0"/>
    <n v="0"/>
    <s v=""/>
    <s v="LinkedIn"/>
    <b v="1"/>
    <s v="1189436139435941888"/>
    <s v="Tweet"/>
    <n v="0"/>
    <n v="0"/>
    <m/>
    <m/>
    <m/>
    <m/>
    <m/>
    <m/>
    <m/>
    <m/>
    <n v="4"/>
    <s v="4"/>
    <s v="4"/>
    <n v="0"/>
    <n v="0"/>
    <n v="0"/>
    <n v="0"/>
    <n v="0"/>
    <n v="0"/>
    <n v="18"/>
    <n v="100"/>
    <n v="18"/>
  </r>
  <r>
    <s v="riskparty63"/>
    <s v="riskparty63"/>
    <m/>
    <m/>
    <m/>
    <m/>
    <m/>
    <m/>
    <m/>
    <m/>
    <s v="No"/>
    <n v="31"/>
    <m/>
    <m/>
    <x v="1"/>
    <d v="2019-10-31T12:12:52.000"/>
    <s v="Bye #FII2019 #Riyadh #SaudiArabia ..be back soon for investments discussions upstream downstream energy and other.… https://t.co/G8dQGIX32c"/>
    <s v="https://twitter.com/i/web/status/1189877900310458369"/>
    <s v="twitter.com"/>
    <x v="6"/>
    <m/>
    <s v="http://pbs.twimg.com/profile_images/509262764158615552/5FXgWCjr_normal.jpeg"/>
    <x v="23"/>
    <s v="https://twitter.com/#!/riskparty63/status/1189877900310458369"/>
    <m/>
    <m/>
    <s v="1189877900310458369"/>
    <m/>
    <b v="0"/>
    <n v="0"/>
    <s v=""/>
    <b v="0"/>
    <s v="en"/>
    <m/>
    <s v=""/>
    <b v="0"/>
    <n v="0"/>
    <s v=""/>
    <s v="LinkedIn"/>
    <b v="1"/>
    <s v="1189877900310458369"/>
    <s v="Tweet"/>
    <n v="0"/>
    <n v="0"/>
    <m/>
    <m/>
    <m/>
    <m/>
    <m/>
    <m/>
    <m/>
    <m/>
    <n v="4"/>
    <s v="4"/>
    <s v="4"/>
    <n v="0"/>
    <n v="0"/>
    <n v="0"/>
    <n v="0"/>
    <n v="0"/>
    <n v="0"/>
    <n v="15"/>
    <n v="100"/>
    <n v="15"/>
  </r>
  <r>
    <s v="riskparty63"/>
    <s v="riskparty63"/>
    <m/>
    <m/>
    <m/>
    <m/>
    <m/>
    <m/>
    <m/>
    <m/>
    <s v="No"/>
    <n v="32"/>
    <m/>
    <m/>
    <x v="1"/>
    <d v="2019-11-03T14:15:38.000"/>
    <s v="Quoted on GCC China geopolitical and economisch corporation and interest. #oott #oilprice #offshoredrilling #adnoc #hydrocarbons #crude  #opec  #refinery  #energysecurity  #aramco  #reserves  #reserves  #tanker  #china  #noc  #mbsâ€¦https://t.co/KqnApe1k3F https://t.co/3F2DlQDlVE"/>
    <s v="https://www.linkedin.com/slink?code=eas6jdA https://www.linkedin.com/slink?code=evaSY6S"/>
    <s v="linkedin.com linkedin.com"/>
    <x v="7"/>
    <m/>
    <s v="http://pbs.twimg.com/profile_images/509262764158615552/5FXgWCjr_normal.jpeg"/>
    <x v="24"/>
    <s v="https://twitter.com/#!/riskparty63/status/1190995955207876608"/>
    <m/>
    <m/>
    <s v="1190995955207876608"/>
    <m/>
    <b v="0"/>
    <n v="0"/>
    <s v=""/>
    <b v="0"/>
    <s v="en"/>
    <m/>
    <s v=""/>
    <b v="0"/>
    <n v="0"/>
    <s v=""/>
    <s v="LinkedIn"/>
    <b v="0"/>
    <s v="1190995955207876608"/>
    <s v="Tweet"/>
    <n v="0"/>
    <n v="0"/>
    <m/>
    <m/>
    <m/>
    <m/>
    <m/>
    <m/>
    <m/>
    <m/>
    <n v="4"/>
    <s v="4"/>
    <s v="4"/>
    <n v="0"/>
    <n v="0"/>
    <n v="1"/>
    <n v="3.3333333333333335"/>
    <n v="0"/>
    <n v="0"/>
    <n v="29"/>
    <n v="96.66666666666667"/>
    <n v="30"/>
  </r>
  <r>
    <s v="krkgroupservice"/>
    <s v="krkgroupservice"/>
    <m/>
    <m/>
    <m/>
    <m/>
    <m/>
    <m/>
    <m/>
    <m/>
    <s v="No"/>
    <n v="33"/>
    <m/>
    <m/>
    <x v="1"/>
    <d v="2019-10-30T12:24:19.000"/>
    <s v="We KRK Group gives OffShore Oil and Gas Drilling services and we also provide Drilling Equipment for you with the b… https://t.co/k7GQKj1b5F"/>
    <s v="https://twitter.com/i/web/status/1189518392929091584"/>
    <s v="twitter.com"/>
    <x v="1"/>
    <m/>
    <s v="http://pbs.twimg.com/profile_images/1152811940256686080/0cvcqb4M_normal.jpg"/>
    <x v="25"/>
    <s v="https://twitter.com/#!/krkgroupservice/status/1189518392929091584"/>
    <m/>
    <m/>
    <s v="1189518392929091584"/>
    <m/>
    <b v="0"/>
    <n v="0"/>
    <s v=""/>
    <b v="0"/>
    <s v="en"/>
    <m/>
    <s v=""/>
    <b v="0"/>
    <n v="0"/>
    <s v=""/>
    <s v="Twitter Web App"/>
    <b v="1"/>
    <s v="1189518392929091584"/>
    <s v="Tweet"/>
    <n v="0"/>
    <n v="0"/>
    <m/>
    <m/>
    <m/>
    <m/>
    <m/>
    <m/>
    <m/>
    <m/>
    <n v="2"/>
    <s v="4"/>
    <s v="4"/>
    <n v="0"/>
    <n v="0"/>
    <n v="0"/>
    <n v="0"/>
    <n v="0"/>
    <n v="0"/>
    <n v="21"/>
    <n v="100"/>
    <n v="21"/>
  </r>
  <r>
    <s v="krkgroupservice"/>
    <s v="krkgroupservice"/>
    <m/>
    <m/>
    <m/>
    <m/>
    <m/>
    <m/>
    <m/>
    <m/>
    <s v="No"/>
    <n v="34"/>
    <m/>
    <m/>
    <x v="1"/>
    <d v="2019-11-05T13:14:11.000"/>
    <s v="We KRK Group provides Oil and Gas Offshore and Onshore drilling rigs within your cost with the best equipment. _x000a_For details you can contact @+91 9848714455_x000a_Visit: https://t.co/wYtdHHHnS8_x000a_#oilandgas #oilandgasdrilling #offshoredrilling #driilingequipment #oilandgasservices https://t.co/3U26ySXiPx"/>
    <s v="http://www.krkgroupservices.com"/>
    <s v="krkgroupservices.com"/>
    <x v="8"/>
    <s v="https://pbs.twimg.com/media/EInJnwIVAAE-3pT.jpg"/>
    <s v="https://pbs.twimg.com/media/EInJnwIVAAE-3pT.jpg"/>
    <x v="26"/>
    <s v="https://twitter.com/#!/krkgroupservice/status/1191705268276482049"/>
    <m/>
    <m/>
    <s v="1191705268276482049"/>
    <m/>
    <b v="0"/>
    <n v="0"/>
    <s v=""/>
    <b v="0"/>
    <s v="en"/>
    <m/>
    <s v=""/>
    <b v="0"/>
    <n v="0"/>
    <s v=""/>
    <s v="Twitter Web App"/>
    <b v="0"/>
    <s v="1191705268276482049"/>
    <s v="Tweet"/>
    <n v="0"/>
    <n v="0"/>
    <m/>
    <m/>
    <m/>
    <m/>
    <m/>
    <m/>
    <m/>
    <m/>
    <n v="2"/>
    <s v="4"/>
    <s v="4"/>
    <n v="1"/>
    <n v="3.125"/>
    <n v="0"/>
    <n v="0"/>
    <n v="0"/>
    <n v="0"/>
    <n v="31"/>
    <n v="96.875"/>
    <n v="32"/>
  </r>
  <r>
    <s v="gcvoters"/>
    <s v="gcvoters"/>
    <m/>
    <m/>
    <m/>
    <m/>
    <m/>
    <m/>
    <m/>
    <m/>
    <s v="No"/>
    <n v="35"/>
    <m/>
    <m/>
    <x v="1"/>
    <d v="2019-11-05T14:33:02.000"/>
    <s v="Have you heard the news? Georgia's coastal ocean advocates announced the designation of Georgia's offshore waters as an international #HopeSpot earlier this month. Let's keep up the work to protect our coast from #offshoredrilling and other threats! https://t.co/o7MfQtrthS https://t.co/Nt9MgmpCoK"/>
    <s v="https://www.connectsavannah.com/NewsFeed/archives/2019/10/11/georgia-earns-prestigious-hope-spot-designation#targetText=The Hope Spot is comprised,square mile of the ocean"/>
    <s v="connectsavannah.com"/>
    <x v="9"/>
    <s v="https://pbs.twimg.com/media/EInbq_JXkAEbUjg.jpg"/>
    <s v="https://pbs.twimg.com/media/EInbq_JXkAEbUjg.jpg"/>
    <x v="27"/>
    <s v="https://twitter.com/#!/gcvoters/status/1191725109821743104"/>
    <m/>
    <m/>
    <s v="1191725109821743104"/>
    <m/>
    <b v="0"/>
    <n v="2"/>
    <s v=""/>
    <b v="0"/>
    <s v="en"/>
    <m/>
    <s v=""/>
    <b v="0"/>
    <n v="0"/>
    <s v=""/>
    <s v="Buffer"/>
    <b v="0"/>
    <s v="1191725109821743104"/>
    <s v="Tweet"/>
    <n v="0"/>
    <n v="0"/>
    <m/>
    <m/>
    <m/>
    <m/>
    <m/>
    <m/>
    <m/>
    <m/>
    <n v="1"/>
    <s v="4"/>
    <s v="4"/>
    <n v="3"/>
    <n v="8.108108108108109"/>
    <n v="1"/>
    <n v="2.7027027027027026"/>
    <n v="0"/>
    <n v="0"/>
    <n v="33"/>
    <n v="89.1891891891892"/>
    <n v="37"/>
  </r>
  <r>
    <s v="allonehealth"/>
    <s v="allonehealth"/>
    <m/>
    <m/>
    <m/>
    <m/>
    <m/>
    <m/>
    <m/>
    <m/>
    <s v="No"/>
    <n v="36"/>
    <m/>
    <m/>
    <x v="1"/>
    <d v="2019-11-05T19:09:53.000"/>
    <s v="Check out our latest blog in honor of National Healthy Skin Month: https://t.co/dtK1lSdJ79_x000a__x000a_#november #oilandgasindustry #humanresources #skinprotection #outdoor #offshoredrilling https://t.co/aFBfsfC2R8"/>
    <s v="https://www.linkedin.com/slink?code=eh2bpFV"/>
    <s v="linkedin.com"/>
    <x v="10"/>
    <s v="https://pbs.twimg.com/media/EIobCO-XYAIzdKw.jpg"/>
    <s v="https://pbs.twimg.com/media/EIobCO-XYAIzdKw.jpg"/>
    <x v="28"/>
    <s v="https://twitter.com/#!/allonehealth/status/1191794781447475201"/>
    <m/>
    <m/>
    <s v="1191794781447475201"/>
    <m/>
    <b v="0"/>
    <n v="0"/>
    <s v=""/>
    <b v="0"/>
    <s v="en"/>
    <m/>
    <s v=""/>
    <b v="0"/>
    <n v="0"/>
    <s v=""/>
    <s v="Twitter Web App"/>
    <b v="0"/>
    <s v="1191794781447475201"/>
    <s v="Tweet"/>
    <n v="0"/>
    <n v="0"/>
    <m/>
    <m/>
    <m/>
    <m/>
    <m/>
    <m/>
    <m/>
    <m/>
    <n v="1"/>
    <s v="4"/>
    <s v="4"/>
    <n v="2"/>
    <n v="11.11111111111111"/>
    <n v="0"/>
    <n v="0"/>
    <n v="0"/>
    <n v="0"/>
    <n v="16"/>
    <n v="88.88888888888889"/>
    <n v="18"/>
  </r>
  <r>
    <s v="solidarityhfx"/>
    <s v="ns_advocate"/>
    <m/>
    <m/>
    <m/>
    <m/>
    <m/>
    <m/>
    <m/>
    <m/>
    <s v="No"/>
    <n v="37"/>
    <m/>
    <m/>
    <x v="0"/>
    <d v="2019-11-05T22:09:10.000"/>
    <s v="RT @ns_advocate: â€œYou canâ€™t eat oil, and you canâ€™t eat moneyâ€ â€“ 12 Nova Scotia municipalities call for offshore drilling inquiry https://t.â€¦"/>
    <m/>
    <m/>
    <x v="1"/>
    <m/>
    <s v="http://pbs.twimg.com/profile_images/378800000382901132/6c8ce53cb7a464ca2b914c268340abe6_normal.png"/>
    <x v="29"/>
    <s v="https://twitter.com/#!/solidarityhfx/status/1191839903207874560"/>
    <m/>
    <m/>
    <s v="1191839903207874560"/>
    <m/>
    <b v="0"/>
    <n v="0"/>
    <s v=""/>
    <b v="0"/>
    <s v="en"/>
    <m/>
    <s v=""/>
    <b v="0"/>
    <n v="4"/>
    <s v="1191836336292020224"/>
    <s v="Twitter for iPhone"/>
    <b v="0"/>
    <s v="1191836336292020224"/>
    <s v="Tweet"/>
    <n v="0"/>
    <n v="0"/>
    <m/>
    <m/>
    <m/>
    <m/>
    <m/>
    <m/>
    <m/>
    <m/>
    <n v="1"/>
    <s v="7"/>
    <s v="7"/>
    <n v="0"/>
    <n v="0"/>
    <n v="0"/>
    <n v="0"/>
    <n v="0"/>
    <n v="0"/>
    <n v="24"/>
    <n v="100"/>
    <n v="24"/>
  </r>
  <r>
    <s v="noraondariviera"/>
    <s v="ns_advocate"/>
    <m/>
    <m/>
    <m/>
    <m/>
    <m/>
    <m/>
    <m/>
    <m/>
    <s v="No"/>
    <n v="38"/>
    <m/>
    <m/>
    <x v="0"/>
    <d v="2019-11-05T23:35:34.000"/>
    <s v="RT @ns_advocate: â€œYou canâ€™t eat oil, and you canâ€™t eat moneyâ€ â€“ 12 Nova Scotia municipalities call for offshore drilling inquiry https://t.â€¦"/>
    <m/>
    <m/>
    <x v="1"/>
    <m/>
    <s v="http://pbs.twimg.com/profile_images/1169660215224143872/xIiC6juh_normal.jpg"/>
    <x v="30"/>
    <s v="https://twitter.com/#!/noraondariviera/status/1191861646601445378"/>
    <m/>
    <m/>
    <s v="1191861646601445378"/>
    <m/>
    <b v="0"/>
    <n v="0"/>
    <s v=""/>
    <b v="0"/>
    <s v="en"/>
    <m/>
    <s v=""/>
    <b v="0"/>
    <n v="4"/>
    <s v="1191836336292020224"/>
    <s v="Twitter for iPad"/>
    <b v="0"/>
    <s v="1191836336292020224"/>
    <s v="Tweet"/>
    <n v="0"/>
    <n v="0"/>
    <m/>
    <m/>
    <m/>
    <m/>
    <m/>
    <m/>
    <m/>
    <m/>
    <n v="1"/>
    <s v="7"/>
    <s v="7"/>
    <n v="0"/>
    <n v="0"/>
    <n v="0"/>
    <n v="0"/>
    <n v="0"/>
    <n v="0"/>
    <n v="24"/>
    <n v="100"/>
    <n v="24"/>
  </r>
  <r>
    <s v="beccabluesky"/>
    <s v="ns_advocate"/>
    <m/>
    <m/>
    <m/>
    <m/>
    <m/>
    <m/>
    <m/>
    <m/>
    <s v="No"/>
    <n v="39"/>
    <m/>
    <m/>
    <x v="0"/>
    <d v="2019-11-06T02:39:34.000"/>
    <s v="RT @ns_advocate: â€œYou canâ€™t eat oil, and you canâ€™t eat moneyâ€ â€“ 12 Nova Scotia municipalities call for offshore drilling inquiry https://t.â€¦"/>
    <m/>
    <m/>
    <x v="1"/>
    <m/>
    <s v="http://pbs.twimg.com/profile_images/1148339148467638276/LLyoxVSH_normal.jpg"/>
    <x v="31"/>
    <s v="https://twitter.com/#!/beccabluesky/status/1191907948324368385"/>
    <m/>
    <m/>
    <s v="1191907948324368385"/>
    <m/>
    <b v="0"/>
    <n v="0"/>
    <s v=""/>
    <b v="0"/>
    <s v="en"/>
    <m/>
    <s v=""/>
    <b v="0"/>
    <n v="4"/>
    <s v="1191836336292020224"/>
    <s v="Twitter for Android"/>
    <b v="0"/>
    <s v="1191836336292020224"/>
    <s v="Tweet"/>
    <n v="0"/>
    <n v="0"/>
    <m/>
    <m/>
    <m/>
    <m/>
    <m/>
    <m/>
    <m/>
    <m/>
    <n v="1"/>
    <s v="7"/>
    <s v="7"/>
    <n v="0"/>
    <n v="0"/>
    <n v="0"/>
    <n v="0"/>
    <n v="0"/>
    <n v="0"/>
    <n v="24"/>
    <n v="100"/>
    <n v="24"/>
  </r>
  <r>
    <s v="tommychong840"/>
    <s v="ns_advocate"/>
    <m/>
    <m/>
    <m/>
    <m/>
    <m/>
    <m/>
    <m/>
    <m/>
    <s v="No"/>
    <n v="40"/>
    <m/>
    <m/>
    <x v="0"/>
    <d v="2019-11-06T02:48:22.000"/>
    <s v="RT @ns_advocate: â€œYou canâ€™t eat oil, and you canâ€™t eat moneyâ€ â€“ 12 Nova Scotia municipalities call for offshore drilling inquiry https://t.â€¦"/>
    <m/>
    <m/>
    <x v="1"/>
    <m/>
    <s v="http://pbs.twimg.com/profile_images/1092549305334870016/ZuGhOktk_normal.jpg"/>
    <x v="32"/>
    <s v="https://twitter.com/#!/tommychong840/status/1191910165844389888"/>
    <m/>
    <m/>
    <s v="1191910165844389888"/>
    <m/>
    <b v="0"/>
    <n v="0"/>
    <s v=""/>
    <b v="0"/>
    <s v="en"/>
    <m/>
    <s v=""/>
    <b v="0"/>
    <n v="4"/>
    <s v="1191836336292020224"/>
    <s v="Twitter for Android"/>
    <b v="0"/>
    <s v="1191836336292020224"/>
    <s v="Tweet"/>
    <n v="0"/>
    <n v="0"/>
    <m/>
    <m/>
    <m/>
    <m/>
    <m/>
    <m/>
    <m/>
    <m/>
    <n v="1"/>
    <s v="7"/>
    <s v="7"/>
    <n v="0"/>
    <n v="0"/>
    <n v="0"/>
    <n v="0"/>
    <n v="0"/>
    <n v="0"/>
    <n v="24"/>
    <n v="100"/>
    <n v="24"/>
  </r>
  <r>
    <s v="megmcmorris"/>
    <s v="devetrobert"/>
    <m/>
    <m/>
    <m/>
    <m/>
    <m/>
    <m/>
    <m/>
    <m/>
    <s v="No"/>
    <n v="41"/>
    <m/>
    <m/>
    <x v="0"/>
    <d v="2019-11-06T03:22:32.000"/>
    <s v="RT @DevetRobert: â€œYou canâ€™t eat oil, and you canâ€™t eat moneyâ€ â€“ 12 Nova Scotia municipalities call for offshore drilling inquiry https://t.â€¦"/>
    <m/>
    <m/>
    <x v="1"/>
    <m/>
    <s v="http://pbs.twimg.com/profile_images/1186706424514174982/ptetajD-_normal.jpg"/>
    <x v="33"/>
    <s v="https://twitter.com/#!/megmcmorris/status/1191918762401894400"/>
    <m/>
    <m/>
    <s v="1191918762401894400"/>
    <m/>
    <b v="0"/>
    <n v="0"/>
    <s v=""/>
    <b v="0"/>
    <s v="en"/>
    <m/>
    <s v=""/>
    <b v="0"/>
    <n v="10"/>
    <s v="1191836311352676352"/>
    <s v="Twitter for iPhone"/>
    <b v="0"/>
    <s v="1191836311352676352"/>
    <s v="Tweet"/>
    <n v="0"/>
    <n v="0"/>
    <m/>
    <m/>
    <m/>
    <m/>
    <m/>
    <m/>
    <m/>
    <m/>
    <n v="1"/>
    <s v="3"/>
    <s v="3"/>
    <n v="0"/>
    <n v="0"/>
    <n v="0"/>
    <n v="0"/>
    <n v="0"/>
    <n v="0"/>
    <n v="24"/>
    <n v="100"/>
    <n v="24"/>
  </r>
  <r>
    <s v="ma_mchugh"/>
    <s v="devetrobert"/>
    <m/>
    <m/>
    <m/>
    <m/>
    <m/>
    <m/>
    <m/>
    <m/>
    <s v="No"/>
    <n v="42"/>
    <m/>
    <m/>
    <x v="0"/>
    <d v="2019-11-06T11:25:33.000"/>
    <s v="RT @DevetRobert: â€œYou canâ€™t eat oil, and you canâ€™t eat moneyâ€ â€“ 12 Nova Scotia municipalities call for offshore drilling inquiry https://t.â€¦"/>
    <m/>
    <m/>
    <x v="1"/>
    <m/>
    <s v="http://pbs.twimg.com/profile_images/1192072851987292160/_gcZ85LI_normal.jpg"/>
    <x v="34"/>
    <s v="https://twitter.com/#!/ma_mchugh/status/1192040316448264193"/>
    <m/>
    <m/>
    <s v="1192040316448264193"/>
    <m/>
    <b v="0"/>
    <n v="0"/>
    <s v=""/>
    <b v="0"/>
    <s v="en"/>
    <m/>
    <s v=""/>
    <b v="0"/>
    <n v="10"/>
    <s v="1191836311352676352"/>
    <s v="Twitter Web App"/>
    <b v="0"/>
    <s v="1191836311352676352"/>
    <s v="Tweet"/>
    <n v="0"/>
    <n v="0"/>
    <m/>
    <m/>
    <m/>
    <m/>
    <m/>
    <m/>
    <m/>
    <m/>
    <n v="1"/>
    <s v="3"/>
    <s v="3"/>
    <n v="0"/>
    <n v="0"/>
    <n v="0"/>
    <n v="0"/>
    <n v="0"/>
    <n v="0"/>
    <n v="24"/>
    <n v="100"/>
    <n v="24"/>
  </r>
  <r>
    <s v="doinallrightbye"/>
    <s v="devetrobert"/>
    <m/>
    <m/>
    <m/>
    <m/>
    <m/>
    <m/>
    <m/>
    <m/>
    <s v="No"/>
    <n v="43"/>
    <m/>
    <m/>
    <x v="0"/>
    <d v="2019-11-06T13:28:36.000"/>
    <s v="RT @DevetRobert: â€œYou canâ€™t eat oil, and you canâ€™t eat moneyâ€ â€“ 12 Nova Scotia municipalities call for offshore drilling inquiry https://t.â€¦"/>
    <m/>
    <m/>
    <x v="1"/>
    <m/>
    <s v="http://pbs.twimg.com/profile_images/1115798458131197953/sZ6oyVJB_normal.png"/>
    <x v="35"/>
    <s v="https://twitter.com/#!/doinallrightbye/status/1192071282772324352"/>
    <m/>
    <m/>
    <s v="1192071282772324352"/>
    <m/>
    <b v="0"/>
    <n v="0"/>
    <s v=""/>
    <b v="0"/>
    <s v="en"/>
    <m/>
    <s v=""/>
    <b v="0"/>
    <n v="10"/>
    <s v="1191836311352676352"/>
    <s v="Twitter for Android"/>
    <b v="0"/>
    <s v="1191836311352676352"/>
    <s v="Tweet"/>
    <n v="0"/>
    <n v="0"/>
    <m/>
    <m/>
    <m/>
    <m/>
    <m/>
    <m/>
    <m/>
    <m/>
    <n v="1"/>
    <s v="3"/>
    <s v="3"/>
    <n v="0"/>
    <n v="0"/>
    <n v="0"/>
    <n v="0"/>
    <n v="0"/>
    <n v="0"/>
    <n v="24"/>
    <n v="100"/>
    <n v="24"/>
  </r>
  <r>
    <s v="gorman_mary"/>
    <s v="devetrobert"/>
    <m/>
    <m/>
    <m/>
    <m/>
    <m/>
    <m/>
    <m/>
    <m/>
    <s v="No"/>
    <n v="44"/>
    <m/>
    <m/>
    <x v="0"/>
    <d v="2019-11-06T14:45:32.000"/>
    <s v="RT @DevetRobert: â€œYou canâ€™t eat oil, and you canâ€™t eat moneyâ€ â€“ 12 Nova Scotia municipalities call for offshore drilling inquiry https://t.â€¦"/>
    <m/>
    <m/>
    <x v="1"/>
    <m/>
    <s v="http://pbs.twimg.com/profile_images/1003662005373427712/yDU36WO9_normal.jpg"/>
    <x v="36"/>
    <s v="https://twitter.com/#!/gorman_mary/status/1192090643620925442"/>
    <m/>
    <m/>
    <s v="1192090643620925442"/>
    <m/>
    <b v="0"/>
    <n v="0"/>
    <s v=""/>
    <b v="0"/>
    <s v="en"/>
    <m/>
    <s v=""/>
    <b v="0"/>
    <n v="10"/>
    <s v="1191836311352676352"/>
    <s v="Twitter for iPhone"/>
    <b v="0"/>
    <s v="1191836311352676352"/>
    <s v="Tweet"/>
    <n v="0"/>
    <n v="0"/>
    <m/>
    <m/>
    <m/>
    <m/>
    <m/>
    <m/>
    <m/>
    <m/>
    <n v="1"/>
    <s v="3"/>
    <s v="3"/>
    <n v="0"/>
    <n v="0"/>
    <n v="0"/>
    <n v="0"/>
    <n v="0"/>
    <n v="0"/>
    <n v="24"/>
    <n v="100"/>
    <n v="24"/>
  </r>
  <r>
    <s v="uswatermaker"/>
    <s v="uswatermaker"/>
    <m/>
    <m/>
    <m/>
    <m/>
    <m/>
    <m/>
    <m/>
    <m/>
    <s v="No"/>
    <n v="45"/>
    <m/>
    <m/>
    <x v="1"/>
    <d v="2019-10-28T14:16:23.000"/>
    <s v="Great to read case stories from happy customers who have replaced their L.O. Purifiers with GreenOil Filters.… https://t.co/IRChvvqItv"/>
    <s v="https://twitter.com/i/web/status/1188821816740941825"/>
    <s v="twitter.com"/>
    <x v="1"/>
    <m/>
    <s v="http://pbs.twimg.com/profile_images/1017122729357553666/KqO-IE6p_normal.jpg"/>
    <x v="37"/>
    <s v="https://twitter.com/#!/uswatermaker/status/1188821816740941825"/>
    <m/>
    <m/>
    <s v="1188821816740941825"/>
    <m/>
    <b v="0"/>
    <n v="0"/>
    <s v=""/>
    <b v="0"/>
    <s v="en"/>
    <m/>
    <s v=""/>
    <b v="0"/>
    <n v="0"/>
    <s v=""/>
    <s v="Zoho Social"/>
    <b v="1"/>
    <s v="1188821816740941825"/>
    <s v="Tweet"/>
    <n v="0"/>
    <n v="0"/>
    <m/>
    <m/>
    <m/>
    <m/>
    <m/>
    <m/>
    <m/>
    <m/>
    <n v="2"/>
    <s v="14"/>
    <s v="14"/>
    <n v="2"/>
    <n v="11.11111111111111"/>
    <n v="0"/>
    <n v="0"/>
    <n v="0"/>
    <n v="0"/>
    <n v="16"/>
    <n v="88.88888888888889"/>
    <n v="18"/>
  </r>
  <r>
    <s v="uswatermaker"/>
    <s v="uswatermaker"/>
    <m/>
    <m/>
    <m/>
    <m/>
    <m/>
    <m/>
    <m/>
    <m/>
    <s v="No"/>
    <n v="46"/>
    <m/>
    <m/>
    <x v="1"/>
    <d v="2019-11-06T16:34:01.000"/>
    <s v="Visit us today @ https://t.co/cmc7pUZjIu _x000a__x000a_#watermaker #marine #offshoredrilling #oilandgas #reverseosmosis #desalination #workboat #osv #offshore #uswatermaker https://t.co/UsRabg15nl"/>
    <s v="https://hdsmarine.com/ro-watermakers"/>
    <s v="hdsmarine.com"/>
    <x v="11"/>
    <s v="https://pbs.twimg.com/media/EItA9HYUcAAuQQX.jpg"/>
    <s v="https://pbs.twimg.com/media/EItA9HYUcAAuQQX.jpg"/>
    <x v="38"/>
    <s v="https://twitter.com/#!/uswatermaker/status/1192117946413285377"/>
    <m/>
    <m/>
    <s v="1192117946413285377"/>
    <m/>
    <b v="0"/>
    <n v="0"/>
    <s v=""/>
    <b v="0"/>
    <s v="en"/>
    <m/>
    <s v=""/>
    <b v="0"/>
    <n v="1"/>
    <s v=""/>
    <s v="Zoho Social"/>
    <b v="0"/>
    <s v="1192117946413285377"/>
    <s v="Tweet"/>
    <n v="0"/>
    <n v="0"/>
    <m/>
    <m/>
    <m/>
    <m/>
    <m/>
    <m/>
    <m/>
    <m/>
    <n v="2"/>
    <s v="14"/>
    <s v="14"/>
    <n v="0"/>
    <n v="0"/>
    <n v="0"/>
    <n v="0"/>
    <n v="0"/>
    <n v="0"/>
    <n v="13"/>
    <n v="100"/>
    <n v="13"/>
  </r>
  <r>
    <s v="waterdesal"/>
    <s v="uswatermaker"/>
    <m/>
    <m/>
    <m/>
    <m/>
    <m/>
    <m/>
    <m/>
    <m/>
    <s v="No"/>
    <n v="47"/>
    <m/>
    <m/>
    <x v="0"/>
    <d v="2019-11-06T16:40:09.000"/>
    <s v="RT @uswatermaker: Visit us today @ https://t.co/cmc7pUZjIu _x000a__x000a_#watermaker #marine #offshoredrilling #oilandgas #reverseosmosis #desalinationâ€¦"/>
    <s v="https://hdsmarine.com/ro-watermakers"/>
    <s v="hdsmarine.com"/>
    <x v="12"/>
    <m/>
    <s v="http://pbs.twimg.com/profile_images/858099323254558720/dSqPtzP9_normal.jpg"/>
    <x v="39"/>
    <s v="https://twitter.com/#!/waterdesal/status/1192119491469172737"/>
    <m/>
    <m/>
    <s v="1192119491469172737"/>
    <m/>
    <b v="0"/>
    <n v="0"/>
    <s v=""/>
    <b v="0"/>
    <s v="en"/>
    <m/>
    <s v=""/>
    <b v="0"/>
    <n v="1"/>
    <s v="1192117946413285377"/>
    <s v="Ryan Winters"/>
    <b v="0"/>
    <s v="1192117946413285377"/>
    <s v="Tweet"/>
    <n v="0"/>
    <n v="0"/>
    <m/>
    <m/>
    <m/>
    <m/>
    <m/>
    <m/>
    <m/>
    <m/>
    <n v="1"/>
    <s v="14"/>
    <s v="14"/>
    <n v="0"/>
    <n v="0"/>
    <n v="0"/>
    <n v="0"/>
    <n v="0"/>
    <n v="0"/>
    <n v="11"/>
    <n v="100"/>
    <n v="11"/>
  </r>
  <r>
    <s v="arcworksca"/>
    <s v="devetrobert"/>
    <m/>
    <m/>
    <m/>
    <m/>
    <m/>
    <m/>
    <m/>
    <m/>
    <s v="No"/>
    <n v="48"/>
    <m/>
    <m/>
    <x v="0"/>
    <d v="2019-11-06T17:27:59.000"/>
    <s v="RT @DevetRobert: â€œYou canâ€™t eat oil, and you canâ€™t eat moneyâ€ â€“ 12 Nova Scotia municipalities call for offshore drilling inquiry https://t.â€¦"/>
    <m/>
    <m/>
    <x v="1"/>
    <m/>
    <s v="http://pbs.twimg.com/profile_images/934186716562419714/oexywtUW_normal.jpg"/>
    <x v="40"/>
    <s v="https://twitter.com/#!/arcworksca/status/1192131526017851392"/>
    <m/>
    <m/>
    <s v="1192131526017851392"/>
    <m/>
    <b v="0"/>
    <n v="0"/>
    <s v=""/>
    <b v="0"/>
    <s v="en"/>
    <m/>
    <s v=""/>
    <b v="0"/>
    <n v="10"/>
    <s v="1191836311352676352"/>
    <s v="Twitter for iPhone"/>
    <b v="0"/>
    <s v="1191836311352676352"/>
    <s v="Tweet"/>
    <n v="0"/>
    <n v="0"/>
    <m/>
    <m/>
    <m/>
    <m/>
    <m/>
    <m/>
    <m/>
    <m/>
    <n v="1"/>
    <s v="3"/>
    <s v="3"/>
    <n v="0"/>
    <n v="0"/>
    <n v="0"/>
    <n v="0"/>
    <n v="0"/>
    <n v="0"/>
    <n v="24"/>
    <n v="100"/>
    <n v="24"/>
  </r>
  <r>
    <s v="suomigirl987"/>
    <s v="oceana"/>
    <m/>
    <m/>
    <m/>
    <m/>
    <m/>
    <m/>
    <m/>
    <m/>
    <s v="No"/>
    <n v="49"/>
    <m/>
    <m/>
    <x v="0"/>
    <d v="2019-11-06T20:08:14.000"/>
    <s v="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
    <s v="https://act.oceana.org/page/51099/action/1"/>
    <s v="oceana.org"/>
    <x v="13"/>
    <s v="https://pbs.twimg.com/media/EItx-0sXsAcGoRJ.jpg"/>
    <s v="https://pbs.twimg.com/media/EItx-0sXsAcGoRJ.jpg"/>
    <x v="41"/>
    <s v="https://twitter.com/#!/suomigirl987/status/1192171856863870977"/>
    <m/>
    <m/>
    <s v="1192171856863870977"/>
    <m/>
    <b v="0"/>
    <n v="0"/>
    <s v=""/>
    <b v="0"/>
    <s v="en"/>
    <m/>
    <s v=""/>
    <b v="0"/>
    <n v="0"/>
    <s v=""/>
    <s v="Twitter Web App"/>
    <b v="0"/>
    <s v="1192171856863870977"/>
    <s v="Tweet"/>
    <n v="0"/>
    <n v="0"/>
    <m/>
    <m/>
    <m/>
    <m/>
    <m/>
    <m/>
    <m/>
    <m/>
    <n v="1"/>
    <s v="13"/>
    <s v="13"/>
    <n v="1"/>
    <n v="2.5"/>
    <n v="2"/>
    <n v="5"/>
    <n v="0"/>
    <n v="0"/>
    <n v="37"/>
    <n v="92.5"/>
    <n v="40"/>
  </r>
  <r>
    <s v="ty_savoy"/>
    <s v="devetrobert"/>
    <m/>
    <m/>
    <m/>
    <m/>
    <m/>
    <m/>
    <m/>
    <m/>
    <s v="No"/>
    <n v="50"/>
    <m/>
    <m/>
    <x v="0"/>
    <d v="2019-11-06T20:29:17.000"/>
    <s v="RT @DevetRobert: â€œYou canâ€™t eat oil, and you canâ€™t eat moneyâ€ â€“ 12 Nova Scotia municipalities call for offshore drilling inquiry https://t.â€¦"/>
    <m/>
    <m/>
    <x v="1"/>
    <m/>
    <s v="http://pbs.twimg.com/profile_images/1012138313866776577/eOVSmf2Y_normal.jpg"/>
    <x v="42"/>
    <s v="https://twitter.com/#!/ty_savoy/status/1192177151661035520"/>
    <m/>
    <m/>
    <s v="1192177151661035520"/>
    <m/>
    <b v="0"/>
    <n v="0"/>
    <s v=""/>
    <b v="0"/>
    <s v="en"/>
    <m/>
    <s v=""/>
    <b v="0"/>
    <n v="10"/>
    <s v="1191836311352676352"/>
    <s v="Twitter Web App"/>
    <b v="0"/>
    <s v="1191836311352676352"/>
    <s v="Tweet"/>
    <n v="0"/>
    <n v="0"/>
    <m/>
    <m/>
    <m/>
    <m/>
    <m/>
    <m/>
    <m/>
    <m/>
    <n v="1"/>
    <s v="3"/>
    <s v="3"/>
    <n v="0"/>
    <n v="0"/>
    <n v="0"/>
    <n v="0"/>
    <n v="0"/>
    <n v="0"/>
    <n v="24"/>
    <n v="100"/>
    <n v="24"/>
  </r>
  <r>
    <s v="kevinrns"/>
    <s v="bigjmcc"/>
    <m/>
    <m/>
    <m/>
    <m/>
    <m/>
    <m/>
    <m/>
    <m/>
    <s v="No"/>
    <n v="51"/>
    <m/>
    <m/>
    <x v="0"/>
    <d v="2019-11-05T19:13:11.000"/>
    <s v="RT @BigJMcC: â¦@GreenMissionâ© introduces municipal leaders whose councils have passed motions calling for a public inquiry into #OffshoreDriâ€¦"/>
    <m/>
    <m/>
    <x v="1"/>
    <m/>
    <s v="http://pbs.twimg.com/profile_images/1169288515512872966/Bz-9B162_normal.jpg"/>
    <x v="43"/>
    <s v="https://twitter.com/#!/kevinrns/status/1191795613672841223"/>
    <m/>
    <m/>
    <s v="1191795613672841223"/>
    <m/>
    <b v="0"/>
    <n v="0"/>
    <s v=""/>
    <b v="0"/>
    <s v="en"/>
    <m/>
    <s v=""/>
    <b v="0"/>
    <n v="2"/>
    <s v="1191795067587043335"/>
    <s v="Twitter Web App"/>
    <b v="0"/>
    <s v="1191795067587043335"/>
    <s v="Tweet"/>
    <n v="0"/>
    <n v="0"/>
    <m/>
    <m/>
    <m/>
    <m/>
    <m/>
    <m/>
    <m/>
    <m/>
    <n v="2"/>
    <s v="2"/>
    <s v="1"/>
    <n v="0"/>
    <n v="0"/>
    <n v="0"/>
    <n v="0"/>
    <n v="0"/>
    <n v="0"/>
    <n v="19"/>
    <n v="100"/>
    <n v="19"/>
  </r>
  <r>
    <s v="kevinrns"/>
    <s v="councilofcdns"/>
    <m/>
    <m/>
    <m/>
    <m/>
    <m/>
    <m/>
    <m/>
    <m/>
    <s v="No"/>
    <n v="52"/>
    <m/>
    <m/>
    <x v="0"/>
    <d v="2019-11-06T21:10:25.000"/>
    <s v="RT @BigJMcC: #nsfm2019 #OffshoreDrilling @Surfrider @CouncilofCDNs https://t.co/DmBNaLBflS"/>
    <s v="https://twitter.com/bigjmcc/status/1192099414451593217"/>
    <s v="twitter.com"/>
    <x v="14"/>
    <m/>
    <s v="http://pbs.twimg.com/profile_images/1169288515512872966/Bz-9B162_normal.jpg"/>
    <x v="44"/>
    <s v="https://twitter.com/#!/kevinrns/status/1192187506265120768"/>
    <m/>
    <m/>
    <s v="1192187506265120768"/>
    <m/>
    <b v="0"/>
    <n v="0"/>
    <s v=""/>
    <b v="1"/>
    <s v="und"/>
    <m/>
    <s v="1192099414451593217"/>
    <b v="0"/>
    <n v="1"/>
    <s v="1192176080699973632"/>
    <s v="Twitter Web App"/>
    <b v="0"/>
    <s v="1192176080699973632"/>
    <s v="Tweet"/>
    <n v="0"/>
    <n v="0"/>
    <m/>
    <m/>
    <m/>
    <m/>
    <m/>
    <m/>
    <m/>
    <m/>
    <n v="1"/>
    <s v="2"/>
    <s v="2"/>
    <m/>
    <m/>
    <m/>
    <m/>
    <m/>
    <m/>
    <m/>
    <m/>
    <m/>
  </r>
  <r>
    <s v="peiseaweed"/>
    <s v="devetrobert"/>
    <m/>
    <m/>
    <m/>
    <m/>
    <m/>
    <m/>
    <m/>
    <m/>
    <s v="No"/>
    <n v="55"/>
    <m/>
    <m/>
    <x v="0"/>
    <d v="2019-11-06T21:39:18.000"/>
    <s v="RT @DevetRobert: â€œYou canâ€™t eat oil, and you canâ€™t eat moneyâ€ â€“ 12 Nova Scotia municipalities call for offshore drilling inquiry https://t.â€¦"/>
    <m/>
    <m/>
    <x v="1"/>
    <m/>
    <s v="http://abs.twimg.com/sticky/default_profile_images/default_profile_normal.png"/>
    <x v="45"/>
    <s v="https://twitter.com/#!/peiseaweed/status/1192194773458788353"/>
    <m/>
    <m/>
    <s v="1192194773458788353"/>
    <m/>
    <b v="0"/>
    <n v="0"/>
    <s v=""/>
    <b v="0"/>
    <s v="en"/>
    <m/>
    <s v=""/>
    <b v="0"/>
    <n v="10"/>
    <s v="1191836311352676352"/>
    <s v="Twitter Web App"/>
    <b v="0"/>
    <s v="1191836311352676352"/>
    <s v="Tweet"/>
    <n v="0"/>
    <n v="0"/>
    <m/>
    <m/>
    <m/>
    <m/>
    <m/>
    <m/>
    <m/>
    <m/>
    <n v="1"/>
    <s v="3"/>
    <s v="3"/>
    <n v="0"/>
    <n v="0"/>
    <n v="0"/>
    <n v="0"/>
    <n v="0"/>
    <n v="0"/>
    <n v="24"/>
    <n v="100"/>
    <n v="24"/>
  </r>
  <r>
    <s v="bjordheim91"/>
    <s v="devetrobert"/>
    <m/>
    <m/>
    <m/>
    <m/>
    <m/>
    <m/>
    <m/>
    <m/>
    <s v="No"/>
    <n v="56"/>
    <m/>
    <m/>
    <x v="0"/>
    <d v="2019-11-06T22:08:07.000"/>
    <s v="RT @DevetRobert: â€œYou canâ€™t eat oil, and you canâ€™t eat moneyâ€ â€“ 12 Nova Scotia municipalities call for offshore drilling inquiry https://t.â€¦"/>
    <m/>
    <m/>
    <x v="1"/>
    <m/>
    <s v="http://pbs.twimg.com/profile_images/1066801391153246209/Jv9xJQ-H_normal.jpg"/>
    <x v="46"/>
    <s v="https://twitter.com/#!/bjordheim91/status/1192202026043576320"/>
    <m/>
    <m/>
    <s v="1192202026043576320"/>
    <m/>
    <b v="0"/>
    <n v="0"/>
    <s v=""/>
    <b v="0"/>
    <s v="en"/>
    <m/>
    <s v=""/>
    <b v="0"/>
    <n v="14"/>
    <s v="1191836311352676352"/>
    <s v="Twitter for Android"/>
    <b v="0"/>
    <s v="1191836311352676352"/>
    <s v="Tweet"/>
    <n v="0"/>
    <n v="0"/>
    <m/>
    <m/>
    <m/>
    <m/>
    <m/>
    <m/>
    <m/>
    <m/>
    <n v="1"/>
    <s v="3"/>
    <s v="3"/>
    <n v="0"/>
    <n v="0"/>
    <n v="0"/>
    <n v="0"/>
    <n v="0"/>
    <n v="0"/>
    <n v="24"/>
    <n v="100"/>
    <n v="24"/>
  </r>
  <r>
    <s v="earthling_47"/>
    <s v="ncelenviro"/>
    <m/>
    <m/>
    <m/>
    <m/>
    <m/>
    <m/>
    <m/>
    <m/>
    <s v="No"/>
    <n v="57"/>
    <m/>
    <m/>
    <x v="0"/>
    <d v="2019-11-06T22:16:37.000"/>
    <s v="RT @ncelenviro: States that passed legislation banning #offshoredrilling in 2019:_x000a_âœ… Maine_x000a_âœ… New Hampshire_x000a_âœ… New York_x000a_âœ… Oregon_x000a__x000a_Learn more aâ€¦"/>
    <m/>
    <m/>
    <x v="3"/>
    <m/>
    <s v="http://pbs.twimg.com/profile_images/1008107008631992320/4V1vr0hC_normal.jpg"/>
    <x v="47"/>
    <s v="https://twitter.com/#!/earthling_47/status/1192204165465956353"/>
    <m/>
    <m/>
    <s v="1192204165465956353"/>
    <m/>
    <b v="0"/>
    <n v="0"/>
    <s v=""/>
    <b v="0"/>
    <s v="en"/>
    <m/>
    <s v=""/>
    <b v="0"/>
    <n v="3"/>
    <s v="1192204035920736256"/>
    <s v="Twitter for iPhone"/>
    <b v="0"/>
    <s v="1192204035920736256"/>
    <s v="Tweet"/>
    <n v="0"/>
    <n v="0"/>
    <m/>
    <m/>
    <m/>
    <m/>
    <m/>
    <m/>
    <m/>
    <m/>
    <n v="1"/>
    <s v="10"/>
    <s v="10"/>
    <n v="0"/>
    <n v="0"/>
    <n v="0"/>
    <n v="0"/>
    <n v="0"/>
    <n v="0"/>
    <n v="23"/>
    <n v="100"/>
    <n v="23"/>
  </r>
  <r>
    <s v="enviro_techie"/>
    <s v="ncelenviro"/>
    <m/>
    <m/>
    <m/>
    <m/>
    <m/>
    <m/>
    <m/>
    <m/>
    <s v="No"/>
    <n v="58"/>
    <m/>
    <m/>
    <x v="0"/>
    <d v="2019-11-06T22:16:44.000"/>
    <s v="RT @ncelenviro: States that passed legislation banning #offshoredrilling in 2019:_x000a_âœ… Maine_x000a_âœ… New Hampshire_x000a_âœ… New York_x000a_âœ… Oregon_x000a__x000a_Learn more aâ€¦"/>
    <m/>
    <m/>
    <x v="3"/>
    <m/>
    <s v="http://pbs.twimg.com/profile_images/1188215761879199745/4r00iAnM_normal.jpg"/>
    <x v="48"/>
    <s v="https://twitter.com/#!/enviro_techie/status/1192204194242940928"/>
    <m/>
    <m/>
    <s v="1192204194242940928"/>
    <m/>
    <b v="0"/>
    <n v="0"/>
    <s v=""/>
    <b v="0"/>
    <s v="en"/>
    <m/>
    <s v=""/>
    <b v="0"/>
    <n v="3"/>
    <s v="1192204035920736256"/>
    <s v="Twitter Web App"/>
    <b v="0"/>
    <s v="1192204035920736256"/>
    <s v="Tweet"/>
    <n v="0"/>
    <n v="0"/>
    <m/>
    <m/>
    <m/>
    <m/>
    <m/>
    <m/>
    <m/>
    <m/>
    <n v="1"/>
    <s v="10"/>
    <s v="10"/>
    <n v="0"/>
    <n v="0"/>
    <n v="0"/>
    <n v="0"/>
    <n v="0"/>
    <n v="0"/>
    <n v="23"/>
    <n v="100"/>
    <n v="23"/>
  </r>
  <r>
    <s v="janer54"/>
    <s v="devetrobert"/>
    <m/>
    <m/>
    <m/>
    <m/>
    <m/>
    <m/>
    <m/>
    <m/>
    <s v="No"/>
    <n v="59"/>
    <m/>
    <m/>
    <x v="0"/>
    <d v="2019-11-06T13:46:15.000"/>
    <s v="RT @DevetRobert: â€œYou canâ€™t eat oil, and you canâ€™t eat moneyâ€ â€“ 12 Nova Scotia municipalities call for offshore drilling inquiry https://t.â€¦"/>
    <m/>
    <m/>
    <x v="1"/>
    <m/>
    <s v="http://pbs.twimg.com/profile_images/702620331064827904/L22Rocse_normal.jpg"/>
    <x v="49"/>
    <s v="https://twitter.com/#!/janer54/status/1192075727404982273"/>
    <m/>
    <m/>
    <s v="1192075727404982273"/>
    <m/>
    <b v="0"/>
    <n v="0"/>
    <s v=""/>
    <b v="0"/>
    <s v="en"/>
    <m/>
    <s v=""/>
    <b v="0"/>
    <n v="10"/>
    <s v="1191836311352676352"/>
    <s v="Twitter for iPhone"/>
    <b v="0"/>
    <s v="1191836311352676352"/>
    <s v="Tweet"/>
    <n v="0"/>
    <n v="0"/>
    <m/>
    <m/>
    <m/>
    <m/>
    <m/>
    <m/>
    <m/>
    <m/>
    <n v="1"/>
    <s v="2"/>
    <s v="3"/>
    <n v="0"/>
    <n v="0"/>
    <n v="0"/>
    <n v="0"/>
    <n v="0"/>
    <n v="0"/>
    <n v="24"/>
    <n v="100"/>
    <n v="24"/>
  </r>
  <r>
    <s v="janer54"/>
    <s v="councilofcdns"/>
    <m/>
    <m/>
    <m/>
    <m/>
    <m/>
    <m/>
    <m/>
    <m/>
    <s v="No"/>
    <n v="60"/>
    <m/>
    <m/>
    <x v="0"/>
    <d v="2019-11-06T22:43:45.000"/>
    <s v="RT @BigJMcC: #nsfm2019 #OffshoreDrilling @Surfrider @CouncilofCDNs https://t.co/DmBNaLBflS"/>
    <s v="https://twitter.com/bigjmcc/status/1192099414451593217"/>
    <s v="twitter.com"/>
    <x v="14"/>
    <m/>
    <s v="http://pbs.twimg.com/profile_images/702620331064827904/L22Rocse_normal.jpg"/>
    <x v="50"/>
    <s v="https://twitter.com/#!/janer54/status/1192210990756171776"/>
    <m/>
    <m/>
    <s v="1192210990756171776"/>
    <m/>
    <b v="0"/>
    <n v="0"/>
    <s v=""/>
    <b v="1"/>
    <s v="und"/>
    <m/>
    <s v="1192099414451593217"/>
    <b v="0"/>
    <n v="2"/>
    <s v="1192176080699973632"/>
    <s v="Twitter for iPhone"/>
    <b v="0"/>
    <s v="1192176080699973632"/>
    <s v="Tweet"/>
    <n v="0"/>
    <n v="0"/>
    <m/>
    <m/>
    <m/>
    <m/>
    <m/>
    <m/>
    <m/>
    <m/>
    <n v="1"/>
    <s v="2"/>
    <s v="2"/>
    <m/>
    <m/>
    <m/>
    <m/>
    <m/>
    <m/>
    <m/>
    <m/>
    <m/>
  </r>
  <r>
    <s v="kendallrworth"/>
    <s v="devetrobert"/>
    <m/>
    <m/>
    <m/>
    <m/>
    <m/>
    <m/>
    <m/>
    <m/>
    <s v="No"/>
    <n v="63"/>
    <m/>
    <m/>
    <x v="0"/>
    <d v="2019-11-06T23:19:35.000"/>
    <s v="RT @DevetRobert: â€œYou canâ€™t eat oil, and you canâ€™t eat moneyâ€ â€“ 12 Nova Scotia municipalities call for offshore drilling inquiry https://t.â€¦"/>
    <m/>
    <m/>
    <x v="1"/>
    <m/>
    <s v="http://abs.twimg.com/sticky/default_profile_images/default_profile_normal.png"/>
    <x v="51"/>
    <s v="https://twitter.com/#!/kendallrworth/status/1192220009046695937"/>
    <m/>
    <m/>
    <s v="1192220009046695937"/>
    <m/>
    <b v="0"/>
    <n v="0"/>
    <s v=""/>
    <b v="0"/>
    <s v="en"/>
    <m/>
    <s v=""/>
    <b v="0"/>
    <n v="14"/>
    <s v="1191836311352676352"/>
    <s v="Twitter Web App"/>
    <b v="0"/>
    <s v="1191836311352676352"/>
    <s v="Tweet"/>
    <n v="0"/>
    <n v="0"/>
    <m/>
    <m/>
    <m/>
    <m/>
    <m/>
    <m/>
    <m/>
    <m/>
    <n v="1"/>
    <s v="3"/>
    <s v="3"/>
    <n v="0"/>
    <n v="0"/>
    <n v="0"/>
    <n v="0"/>
    <n v="0"/>
    <n v="0"/>
    <n v="24"/>
    <n v="100"/>
    <n v="24"/>
  </r>
  <r>
    <s v="robintress"/>
    <s v="infomorning"/>
    <m/>
    <m/>
    <m/>
    <m/>
    <m/>
    <m/>
    <m/>
    <m/>
    <s v="No"/>
    <n v="64"/>
    <m/>
    <m/>
    <x v="0"/>
    <d v="2019-11-06T21:45:15.000"/>
    <s v="Then Mayor of Mahone Bay David Devenne and John Weber (Councilor of Bradley Beach, NJ and staff @Surfrider, all around offshore-drilling-fighter) were on CBC @infomorning talking more about municipalities' role in really questioning #offshoredrilling https://t.co/2eWFPgylWt"/>
    <s v="https://www.cbc.ca/listen/live-radio/1-27-information-morning-ns/clip/15745117-twelve-municipal-governments-in-nova-scotia-call-for-an-inquiry-into-offshore-drilling"/>
    <s v="cbc.ca"/>
    <x v="3"/>
    <m/>
    <s v="http://pbs.twimg.com/profile_images/1184415129326280704/VQyaL6Jy_normal.jpg"/>
    <x v="52"/>
    <s v="https://twitter.com/#!/robintress/status/1192196269340540928"/>
    <m/>
    <m/>
    <s v="1192196269340540928"/>
    <s v="1192196267927101442"/>
    <b v="0"/>
    <n v="0"/>
    <s v="318415743"/>
    <b v="0"/>
    <s v="en"/>
    <m/>
    <s v=""/>
    <b v="0"/>
    <n v="0"/>
    <s v=""/>
    <s v="Twitter Web App"/>
    <b v="0"/>
    <s v="1192196267927101442"/>
    <s v="Tweet"/>
    <n v="0"/>
    <n v="0"/>
    <m/>
    <m/>
    <m/>
    <m/>
    <m/>
    <m/>
    <m/>
    <m/>
    <n v="1"/>
    <s v="2"/>
    <s v="2"/>
    <n v="0"/>
    <n v="0"/>
    <n v="0"/>
    <n v="0"/>
    <n v="0"/>
    <n v="0"/>
    <n v="36"/>
    <n v="100"/>
    <n v="36"/>
  </r>
  <r>
    <s v="maptheblue"/>
    <s v="ffaw_unifor"/>
    <m/>
    <m/>
    <m/>
    <m/>
    <m/>
    <m/>
    <m/>
    <m/>
    <s v="No"/>
    <n v="65"/>
    <m/>
    <m/>
    <x v="0"/>
    <d v="2019-11-06T23:23:02.000"/>
    <s v="RT @RobinTress: Meanwhile in Newfoundland, @FFAW_Unifor is also fighting for recognition that the fisheries depend on healthy oceans, and fâ€¦"/>
    <m/>
    <m/>
    <x v="1"/>
    <m/>
    <s v="http://pbs.twimg.com/profile_images/1159154728384811008/1NZ2dVWk_normal.jpg"/>
    <x v="53"/>
    <s v="https://twitter.com/#!/maptheblue/status/1192220878639108097"/>
    <m/>
    <m/>
    <s v="1192220878639108097"/>
    <m/>
    <b v="0"/>
    <n v="0"/>
    <s v=""/>
    <b v="0"/>
    <s v="en"/>
    <m/>
    <s v=""/>
    <b v="0"/>
    <n v="11"/>
    <s v="1192220066659676160"/>
    <s v="Twitter for iPhone"/>
    <b v="0"/>
    <s v="1192220066659676160"/>
    <s v="Tweet"/>
    <n v="0"/>
    <n v="0"/>
    <m/>
    <m/>
    <m/>
    <m/>
    <m/>
    <m/>
    <m/>
    <m/>
    <n v="1"/>
    <s v="2"/>
    <s v="2"/>
    <n v="1"/>
    <n v="5"/>
    <n v="0"/>
    <n v="0"/>
    <n v="0"/>
    <n v="0"/>
    <n v="19"/>
    <n v="95"/>
    <n v="20"/>
  </r>
  <r>
    <s v="letsfishsmarter"/>
    <s v="ffaw_unifor"/>
    <m/>
    <m/>
    <m/>
    <m/>
    <m/>
    <m/>
    <m/>
    <m/>
    <s v="No"/>
    <n v="67"/>
    <m/>
    <m/>
    <x v="0"/>
    <d v="2019-11-06T23:27:51.000"/>
    <s v="RT @RobinTress: Meanwhile in Newfoundland, @FFAW_Unifor is also fighting for recognition that the fisheries depend on healthy oceans, and fâ€¦"/>
    <m/>
    <m/>
    <x v="1"/>
    <m/>
    <s v="http://pbs.twimg.com/profile_images/958655642419408896/XGC1QlVM_normal.jpg"/>
    <x v="54"/>
    <s v="https://twitter.com/#!/letsfishsmarter/status/1192222092042948614"/>
    <m/>
    <m/>
    <s v="1192222092042948614"/>
    <m/>
    <b v="0"/>
    <n v="0"/>
    <s v=""/>
    <b v="0"/>
    <s v="en"/>
    <m/>
    <s v=""/>
    <b v="0"/>
    <n v="11"/>
    <s v="1192220066659676160"/>
    <s v="Twitter for iPhone"/>
    <b v="0"/>
    <s v="1192220066659676160"/>
    <s v="Tweet"/>
    <n v="0"/>
    <n v="0"/>
    <m/>
    <m/>
    <m/>
    <m/>
    <m/>
    <m/>
    <m/>
    <m/>
    <n v="1"/>
    <s v="2"/>
    <s v="2"/>
    <m/>
    <m/>
    <m/>
    <m/>
    <m/>
    <m/>
    <m/>
    <m/>
    <m/>
  </r>
  <r>
    <s v="barbaraxlow"/>
    <s v="ffaw_unifor"/>
    <m/>
    <m/>
    <m/>
    <m/>
    <m/>
    <m/>
    <m/>
    <m/>
    <s v="No"/>
    <n v="69"/>
    <m/>
    <m/>
    <x v="0"/>
    <d v="2019-11-07T01:01:49.000"/>
    <s v="RT @RobinTress: Meanwhile in Newfoundland, @FFAW_Unifor is also fighting for recognition that the fisheries depend on healthy oceans, and fâ€¦"/>
    <m/>
    <m/>
    <x v="1"/>
    <m/>
    <s v="http://pbs.twimg.com/profile_images/502816272208232448/1m3pU-Rb_normal.jpeg"/>
    <x v="55"/>
    <s v="https://twitter.com/#!/barbaraxlow/status/1192245739449135104"/>
    <m/>
    <m/>
    <s v="1192245739449135104"/>
    <m/>
    <b v="0"/>
    <n v="0"/>
    <s v=""/>
    <b v="0"/>
    <s v="en"/>
    <m/>
    <s v=""/>
    <b v="0"/>
    <n v="11"/>
    <s v="1192220066659676160"/>
    <s v="Twitter Web App"/>
    <b v="0"/>
    <s v="1192220066659676160"/>
    <s v="Tweet"/>
    <n v="0"/>
    <n v="0"/>
    <m/>
    <m/>
    <m/>
    <m/>
    <m/>
    <m/>
    <m/>
    <m/>
    <n v="1"/>
    <s v="2"/>
    <s v="2"/>
    <m/>
    <m/>
    <m/>
    <m/>
    <m/>
    <m/>
    <m/>
    <m/>
    <m/>
  </r>
  <r>
    <s v="cate_johnson"/>
    <s v="devetrobert"/>
    <m/>
    <m/>
    <m/>
    <m/>
    <m/>
    <m/>
    <m/>
    <m/>
    <s v="No"/>
    <n v="71"/>
    <m/>
    <m/>
    <x v="0"/>
    <d v="2019-11-07T01:20:17.000"/>
    <s v="RT @DevetRobert: â€œYou canâ€™t eat oil, and you canâ€™t eat moneyâ€ â€“ 12 Nova Scotia municipalities call for offshore drilling inquiry https://t.â€¦"/>
    <m/>
    <m/>
    <x v="1"/>
    <m/>
    <s v="http://pbs.twimg.com/profile_images/592490033451573251/_d-VGrJE_normal.jpg"/>
    <x v="56"/>
    <s v="https://twitter.com/#!/cate_johnson/status/1192250383969800192"/>
    <m/>
    <m/>
    <s v="1192250383969800192"/>
    <m/>
    <b v="0"/>
    <n v="0"/>
    <s v=""/>
    <b v="0"/>
    <s v="en"/>
    <m/>
    <s v=""/>
    <b v="0"/>
    <n v="14"/>
    <s v="1191836311352676352"/>
    <s v="Twitter for Android"/>
    <b v="0"/>
    <s v="1191836311352676352"/>
    <s v="Tweet"/>
    <n v="0"/>
    <n v="0"/>
    <m/>
    <m/>
    <m/>
    <m/>
    <m/>
    <m/>
    <m/>
    <m/>
    <n v="1"/>
    <s v="3"/>
    <s v="3"/>
    <n v="0"/>
    <n v="0"/>
    <n v="0"/>
    <n v="0"/>
    <n v="0"/>
    <n v="0"/>
    <n v="24"/>
    <n v="100"/>
    <n v="24"/>
  </r>
  <r>
    <s v="jess_puddister"/>
    <s v="ffaw_unifor"/>
    <m/>
    <m/>
    <m/>
    <m/>
    <m/>
    <m/>
    <m/>
    <m/>
    <s v="No"/>
    <n v="72"/>
    <m/>
    <m/>
    <x v="0"/>
    <d v="2019-11-07T01:27:40.000"/>
    <s v="RT @RobinTress: Meanwhile in Newfoundland, @FFAW_Unifor is also fighting for recognition that the fisheries depend on healthy oceans, and fâ€¦"/>
    <m/>
    <m/>
    <x v="1"/>
    <m/>
    <s v="http://pbs.twimg.com/profile_images/1170438951930388480/XQpZgBL9_normal.jpg"/>
    <x v="57"/>
    <s v="https://twitter.com/#!/jess_puddister/status/1192252243438903296"/>
    <m/>
    <m/>
    <s v="1192252243438903296"/>
    <m/>
    <b v="0"/>
    <n v="0"/>
    <s v=""/>
    <b v="0"/>
    <s v="en"/>
    <m/>
    <s v=""/>
    <b v="0"/>
    <n v="11"/>
    <s v="1192220066659676160"/>
    <s v="Twitter for Android"/>
    <b v="0"/>
    <s v="1192220066659676160"/>
    <s v="Tweet"/>
    <n v="0"/>
    <n v="0"/>
    <m/>
    <m/>
    <m/>
    <m/>
    <m/>
    <m/>
    <m/>
    <m/>
    <n v="1"/>
    <s v="2"/>
    <s v="2"/>
    <m/>
    <m/>
    <m/>
    <m/>
    <m/>
    <m/>
    <m/>
    <m/>
    <m/>
  </r>
  <r>
    <s v="chewan59228792"/>
    <s v="devetrobert"/>
    <m/>
    <m/>
    <m/>
    <m/>
    <m/>
    <m/>
    <m/>
    <m/>
    <s v="No"/>
    <n v="74"/>
    <m/>
    <m/>
    <x v="0"/>
    <d v="2019-11-07T01:32:39.000"/>
    <s v="RT @DevetRobert: â€œYou canâ€™t eat oil, and you canâ€™t eat moneyâ€ â€“ 12 Nova Scotia municipalities call for offshore drilling inquiry https://t.â€¦"/>
    <m/>
    <m/>
    <x v="1"/>
    <m/>
    <s v="http://pbs.twimg.com/profile_images/1191675667491897344/kNYHmmzr_normal.jpg"/>
    <x v="58"/>
    <s v="https://twitter.com/#!/chewan59228792/status/1192253498533928961"/>
    <m/>
    <m/>
    <s v="1192253498533928961"/>
    <m/>
    <b v="0"/>
    <n v="0"/>
    <s v=""/>
    <b v="0"/>
    <s v="en"/>
    <m/>
    <s v=""/>
    <b v="0"/>
    <n v="14"/>
    <s v="1191836311352676352"/>
    <s v="Twitter for Android"/>
    <b v="0"/>
    <s v="1191836311352676352"/>
    <s v="Tweet"/>
    <n v="0"/>
    <n v="0"/>
    <m/>
    <m/>
    <m/>
    <m/>
    <m/>
    <m/>
    <m/>
    <m/>
    <n v="1"/>
    <s v="3"/>
    <s v="3"/>
    <n v="0"/>
    <n v="0"/>
    <n v="0"/>
    <n v="0"/>
    <n v="0"/>
    <n v="0"/>
    <n v="24"/>
    <n v="100"/>
    <n v="24"/>
  </r>
  <r>
    <s v="ncelenviro"/>
    <s v="ncelenviro"/>
    <m/>
    <m/>
    <m/>
    <m/>
    <m/>
    <m/>
    <m/>
    <m/>
    <s v="No"/>
    <n v="75"/>
    <m/>
    <m/>
    <x v="1"/>
    <d v="2019-10-28T23:00:14.000"/>
    <s v="States that passed legislation banning #offshoredrilling in 2019:_x000a_✅ Maine_x000a_✅ New Hampshire_x000a_✅ New York_x000a_✅ Oregon_x000a__x000a_Lear… https://t.co/8En5TihQj5"/>
    <s v="https://twitter.com/i/web/status/1188953651647258625"/>
    <s v="twitter.com"/>
    <x v="3"/>
    <m/>
    <s v="http://pbs.twimg.com/profile_images/1144234018352902144/Hdt9zQon_normal.png"/>
    <x v="59"/>
    <s v="https://twitter.com/#!/ncelenviro/status/1188953651647258625"/>
    <m/>
    <m/>
    <s v="1188953651647258625"/>
    <m/>
    <b v="0"/>
    <n v="0"/>
    <s v=""/>
    <b v="0"/>
    <s v="en"/>
    <m/>
    <s v=""/>
    <b v="0"/>
    <n v="0"/>
    <s v=""/>
    <s v="SocialReport.com"/>
    <b v="1"/>
    <s v="1188953651647258625"/>
    <s v="Tweet"/>
    <n v="0"/>
    <n v="0"/>
    <m/>
    <m/>
    <m/>
    <m/>
    <m/>
    <m/>
    <m/>
    <m/>
    <n v="2"/>
    <s v="10"/>
    <s v="10"/>
    <n v="0"/>
    <n v="0"/>
    <n v="0"/>
    <n v="0"/>
    <n v="0"/>
    <n v="0"/>
    <n v="15"/>
    <n v="100"/>
    <n v="15"/>
  </r>
  <r>
    <s v="ncelenviro"/>
    <s v="ncelenviro"/>
    <m/>
    <m/>
    <m/>
    <m/>
    <m/>
    <m/>
    <m/>
    <m/>
    <s v="No"/>
    <n v="76"/>
    <m/>
    <m/>
    <x v="1"/>
    <d v="2019-11-06T22:16:06.000"/>
    <s v="States that passed legislation banning #offshoredrilling in 2019:_x000a_âœ… Maine_x000a_âœ… New Hampshire_x000a_âœ… New York_x000a_âœ… Oregon_x000a__x000a_Learn more about this and other state action in 2019: https://t.co/sDNO7k9isa https://t.co/z7JsacUfi6"/>
    <s v="https://www.ncel.net/2019-energy-and-climate-successes"/>
    <s v="ncel.net"/>
    <x v="3"/>
    <s v="https://pbs.twimg.com/media/EIuPP-wXUAAI6oU.png"/>
    <s v="https://pbs.twimg.com/media/EIuPP-wXUAAI6oU.png"/>
    <x v="60"/>
    <s v="https://twitter.com/#!/ncelenviro/status/1192204035920736256"/>
    <m/>
    <m/>
    <s v="1192204035920736256"/>
    <m/>
    <b v="0"/>
    <n v="0"/>
    <s v=""/>
    <b v="0"/>
    <s v="en"/>
    <m/>
    <s v=""/>
    <b v="0"/>
    <n v="3"/>
    <s v=""/>
    <s v="SocialReport.com"/>
    <b v="0"/>
    <s v="1192204035920736256"/>
    <s v="Tweet"/>
    <n v="0"/>
    <n v="0"/>
    <m/>
    <m/>
    <m/>
    <m/>
    <m/>
    <m/>
    <m/>
    <m/>
    <n v="2"/>
    <s v="10"/>
    <s v="10"/>
    <n v="0"/>
    <n v="0"/>
    <n v="0"/>
    <n v="0"/>
    <n v="0"/>
    <n v="0"/>
    <n v="28"/>
    <n v="100"/>
    <n v="28"/>
  </r>
  <r>
    <s v="sendavidwatters"/>
    <s v="ncelenviro"/>
    <m/>
    <m/>
    <m/>
    <m/>
    <m/>
    <m/>
    <m/>
    <m/>
    <s v="No"/>
    <n v="77"/>
    <m/>
    <m/>
    <x v="0"/>
    <d v="2019-11-07T02:35:04.000"/>
    <s v="RT @ncelenviro: States that passed legislation banning #offshoredrilling in 2019:_x000a_âœ… Maine_x000a_âœ… New Hampshire_x000a_âœ… New York_x000a_âœ… Oregon_x000a__x000a_Learn more aâ€¦"/>
    <m/>
    <m/>
    <x v="3"/>
    <m/>
    <s v="http://pbs.twimg.com/profile_images/1025406011597774848/MQDkAuIA_normal.jpg"/>
    <x v="61"/>
    <s v="https://twitter.com/#!/sendavidwatters/status/1192269206059962368"/>
    <m/>
    <m/>
    <s v="1192269206059962368"/>
    <m/>
    <b v="0"/>
    <n v="0"/>
    <s v=""/>
    <b v="0"/>
    <s v="en"/>
    <m/>
    <s v=""/>
    <b v="0"/>
    <n v="3"/>
    <s v="1192204035920736256"/>
    <s v="Twitter for Android"/>
    <b v="0"/>
    <s v="1192204035920736256"/>
    <s v="Tweet"/>
    <n v="0"/>
    <n v="0"/>
    <m/>
    <m/>
    <m/>
    <m/>
    <m/>
    <m/>
    <m/>
    <m/>
    <n v="1"/>
    <s v="10"/>
    <s v="10"/>
    <n v="0"/>
    <n v="0"/>
    <n v="0"/>
    <n v="0"/>
    <n v="0"/>
    <n v="0"/>
    <n v="23"/>
    <n v="100"/>
    <n v="23"/>
  </r>
  <r>
    <s v="michellegoats1"/>
    <s v="ffaw_unifor"/>
    <m/>
    <m/>
    <m/>
    <m/>
    <m/>
    <m/>
    <m/>
    <m/>
    <s v="No"/>
    <n v="78"/>
    <m/>
    <m/>
    <x v="0"/>
    <d v="2019-11-07T02:45:48.000"/>
    <s v="RT @RobinTress: Meanwhile in Newfoundland, @FFAW_Unifor is also fighting for recognition that the fisheries depend on healthy oceans, and fâ€¦"/>
    <m/>
    <m/>
    <x v="1"/>
    <m/>
    <s v="http://pbs.twimg.com/profile_images/1187891726314291200/VT6K96sR_normal.jpg"/>
    <x v="62"/>
    <s v="https://twitter.com/#!/michellegoats1/status/1192271908244512769"/>
    <m/>
    <m/>
    <s v="1192271908244512769"/>
    <m/>
    <b v="0"/>
    <n v="0"/>
    <s v=""/>
    <b v="0"/>
    <s v="en"/>
    <m/>
    <s v=""/>
    <b v="0"/>
    <n v="11"/>
    <s v="1192220066659676160"/>
    <s v="Twitter for iPhone"/>
    <b v="0"/>
    <s v="1192220066659676160"/>
    <s v="Tweet"/>
    <n v="0"/>
    <n v="0"/>
    <m/>
    <m/>
    <m/>
    <m/>
    <m/>
    <m/>
    <m/>
    <m/>
    <n v="1"/>
    <s v="2"/>
    <s v="2"/>
    <m/>
    <m/>
    <m/>
    <m/>
    <m/>
    <m/>
    <m/>
    <m/>
    <m/>
  </r>
  <r>
    <s v="dylanpenner"/>
    <s v="ffaw_unifor"/>
    <m/>
    <m/>
    <m/>
    <m/>
    <m/>
    <m/>
    <m/>
    <m/>
    <s v="No"/>
    <n v="80"/>
    <m/>
    <m/>
    <x v="0"/>
    <d v="2019-11-07T02:51:16.000"/>
    <s v="RT @RobinTress: Meanwhile in Newfoundland, @FFAW_Unifor is also fighting for recognition that the fisheries depend on healthy oceans, and fâ€¦"/>
    <m/>
    <m/>
    <x v="1"/>
    <m/>
    <s v="http://pbs.twimg.com/profile_images/1116137265447800834/E-msxmNA_normal.jpg"/>
    <x v="63"/>
    <s v="https://twitter.com/#!/dylanpenner/status/1192273280545243137"/>
    <m/>
    <m/>
    <s v="1192273280545243137"/>
    <m/>
    <b v="0"/>
    <n v="0"/>
    <s v=""/>
    <b v="0"/>
    <s v="en"/>
    <m/>
    <s v=""/>
    <b v="0"/>
    <n v="11"/>
    <s v="1192220066659676160"/>
    <s v="Twitter for Android"/>
    <b v="0"/>
    <s v="1192220066659676160"/>
    <s v="Tweet"/>
    <n v="0"/>
    <n v="0"/>
    <m/>
    <m/>
    <m/>
    <m/>
    <m/>
    <m/>
    <m/>
    <m/>
    <n v="1"/>
    <s v="2"/>
    <s v="2"/>
    <m/>
    <m/>
    <m/>
    <m/>
    <m/>
    <m/>
    <m/>
    <m/>
    <m/>
  </r>
  <r>
    <s v="muhsitorus"/>
    <s v="muhsitorus"/>
    <m/>
    <m/>
    <m/>
    <m/>
    <m/>
    <m/>
    <m/>
    <m/>
    <s v="No"/>
    <n v="82"/>
    <m/>
    <m/>
    <x v="1"/>
    <d v="2019-11-07T04:46:04.000"/>
    <s v="New project_x000a_Soehanah jack up rig sedang membuat Sumur baru jenis monopod di Zulu oil field PHE ONWJ _x000a_#oilfield #offshoredrilling #pheonwjpertamina @ Zulu F/S, kepulauan seribu area, laut… https://t.co/sggpGfrPyQ"/>
    <s v="https://www.instagram.com/mfdls48n"/>
    <s v="instagram.com"/>
    <x v="15"/>
    <m/>
    <s v="http://pbs.twimg.com/profile_images/1140638147883069440/mW2CnBji_normal.jpg"/>
    <x v="64"/>
    <s v="https://twitter.com/#!/muhsitorus/status/1192302173008187392"/>
    <m/>
    <m/>
    <s v="1192302173008187392"/>
    <m/>
    <b v="0"/>
    <n v="0"/>
    <s v=""/>
    <b v="0"/>
    <s v="in"/>
    <m/>
    <s v=""/>
    <b v="0"/>
    <n v="0"/>
    <s v=""/>
    <s v="Instagram"/>
    <b v="0"/>
    <s v="1192302173008187392"/>
    <s v="Tweet"/>
    <n v="0"/>
    <n v="0"/>
    <m/>
    <m/>
    <m/>
    <m/>
    <m/>
    <m/>
    <m/>
    <m/>
    <n v="1"/>
    <s v="4"/>
    <s v="4"/>
    <n v="0"/>
    <n v="0"/>
    <n v="0"/>
    <n v="0"/>
    <n v="0"/>
    <n v="0"/>
    <n v="28"/>
    <n v="100"/>
    <n v="28"/>
  </r>
  <r>
    <s v="parkerhydr"/>
    <s v="parkerhydr"/>
    <m/>
    <m/>
    <m/>
    <m/>
    <m/>
    <m/>
    <m/>
    <m/>
    <s v="No"/>
    <n v="83"/>
    <m/>
    <m/>
    <x v="1"/>
    <d v="2019-11-07T07:30:40.000"/>
    <s v="#parkerhydraulics #supportlocalbusiness #norwich #independentsupplier #offshoredrilling #offshore #eastofengland #couplings #hydraulics #hydraulicsystem #hydraulichose #yarmouthmaine #yarmouthport #yarmouthharbour #onlineshop #angliafarmers #oilfield #oilandgas https://t.co/97ZQxK7oHc"/>
    <m/>
    <m/>
    <x v="16"/>
    <s v="https://pbs.twimg.com/media/EIwOLWWXkAAcMdT.jpg"/>
    <s v="https://pbs.twimg.com/media/EIwOLWWXkAAcMdT.jpg"/>
    <x v="65"/>
    <s v="https://twitter.com/#!/parkerhydr/status/1192343596445380608"/>
    <m/>
    <m/>
    <s v="1192343596445380608"/>
    <m/>
    <b v="0"/>
    <n v="1"/>
    <s v=""/>
    <b v="0"/>
    <s v="und"/>
    <m/>
    <s v=""/>
    <b v="0"/>
    <n v="0"/>
    <s v=""/>
    <s v="Twitter for iPhone"/>
    <b v="0"/>
    <s v="1192343596445380608"/>
    <s v="Tweet"/>
    <n v="0"/>
    <n v="0"/>
    <m/>
    <m/>
    <m/>
    <m/>
    <m/>
    <m/>
    <m/>
    <m/>
    <n v="1"/>
    <s v="4"/>
    <s v="4"/>
    <n v="0"/>
    <n v="0"/>
    <n v="0"/>
    <n v="0"/>
    <n v="0"/>
    <n v="0"/>
    <n v="18"/>
    <n v="100"/>
    <n v="18"/>
  </r>
  <r>
    <s v="bigjmcc"/>
    <s v="stantec"/>
    <m/>
    <m/>
    <m/>
    <m/>
    <m/>
    <m/>
    <m/>
    <m/>
    <s v="No"/>
    <n v="84"/>
    <m/>
    <m/>
    <x v="0"/>
    <d v="2019-10-26T13:43:37.000"/>
    <s v="#OffshoreDrilling #NotWorthTheRisk #IndustryCapture #BigOil #nspoli @CNSOPB    _x000a__x000a_@bbundale: The 267-page @Stantec r… https://t.co/JHZfez95wB"/>
    <s v="https://twitter.com/i/web/status/1188088795859738625"/>
    <s v="twitter.com"/>
    <x v="0"/>
    <m/>
    <s v="http://pbs.twimg.com/profile_images/1192414760417054723/wCylZKKG_normal.jpg"/>
    <x v="66"/>
    <s v="https://twitter.com/#!/bigjmcc/status/1188088795859738625"/>
    <m/>
    <m/>
    <s v="1188088795859738625"/>
    <m/>
    <b v="0"/>
    <n v="3"/>
    <s v=""/>
    <b v="0"/>
    <s v="en"/>
    <m/>
    <s v=""/>
    <b v="0"/>
    <n v="4"/>
    <s v=""/>
    <s v="Twitter Web App"/>
    <b v="1"/>
    <s v="1188088795859738625"/>
    <s v="Retweet"/>
    <n v="0"/>
    <n v="0"/>
    <m/>
    <m/>
    <m/>
    <m/>
    <m/>
    <m/>
    <m/>
    <m/>
    <n v="1"/>
    <s v="1"/>
    <s v="1"/>
    <m/>
    <m/>
    <m/>
    <m/>
    <m/>
    <m/>
    <m/>
    <m/>
    <m/>
  </r>
  <r>
    <s v="bigjmcc"/>
    <s v="healthyforestns"/>
    <m/>
    <m/>
    <m/>
    <m/>
    <m/>
    <m/>
    <m/>
    <m/>
    <s v="No"/>
    <n v="86"/>
    <m/>
    <m/>
    <x v="0"/>
    <d v="2019-10-29T12:40:16.000"/>
    <s v="⁦@NSLiberal⁩ members on Law Amendments Committee to teenage climate strikers:_x000a__x000a_“Father knows best.”_x000a__x000a_#nspoli #ClimateChange #StopAltonGas #Biomass #OffshoreDrilling ⁦@RobinTress⁩ ⁦@EcologyAction⁩ ⁦@HealthyForestNS⁩  https://t.co/mVkivzvdmy"/>
    <s v="https://www.thestar.com/halifax/2019/10/28/teens-tell-nova-scotia-government-climate-targets-arent-good-enough.html"/>
    <s v="thestar.com"/>
    <x v="17"/>
    <m/>
    <s v="http://pbs.twimg.com/profile_images/1192414760417054723/wCylZKKG_normal.jpg"/>
    <x v="67"/>
    <s v="https://twitter.com/#!/bigjmcc/status/1189160019914346501"/>
    <m/>
    <m/>
    <s v="1189160019914346501"/>
    <m/>
    <b v="0"/>
    <n v="0"/>
    <s v=""/>
    <b v="0"/>
    <s v="en"/>
    <m/>
    <s v=""/>
    <b v="0"/>
    <n v="1"/>
    <s v=""/>
    <s v="Twitter for iPhone"/>
    <b v="0"/>
    <s v="1189160019914346501"/>
    <s v="Tweet"/>
    <n v="0"/>
    <n v="0"/>
    <m/>
    <m/>
    <m/>
    <m/>
    <m/>
    <m/>
    <m/>
    <m/>
    <n v="1"/>
    <s v="1"/>
    <s v="1"/>
    <m/>
    <m/>
    <m/>
    <m/>
    <m/>
    <m/>
    <m/>
    <m/>
    <m/>
  </r>
  <r>
    <s v="bigjmcc"/>
    <s v="hfxexaminer"/>
    <m/>
    <m/>
    <m/>
    <m/>
    <m/>
    <m/>
    <m/>
    <m/>
    <s v="No"/>
    <n v="87"/>
    <m/>
    <m/>
    <x v="2"/>
    <d v="2019-10-30T13:42:54.000"/>
    <s v="@HfxExaminer has taken the first two parts of Linda Pannozzo’s four-part “The Climate Emergency” series out from be… https://t.co/nGuygizMGS"/>
    <s v="https://twitter.com/i/web/status/1189538167826927616"/>
    <s v="twitter.com"/>
    <x v="1"/>
    <m/>
    <s v="http://pbs.twimg.com/profile_images/1192414760417054723/wCylZKKG_normal.jpg"/>
    <x v="68"/>
    <s v="https://twitter.com/#!/bigjmcc/status/1189538167826927616"/>
    <m/>
    <m/>
    <s v="1189538167826927616"/>
    <m/>
    <b v="0"/>
    <n v="0"/>
    <s v="2645572656"/>
    <b v="0"/>
    <s v="en"/>
    <m/>
    <s v=""/>
    <b v="0"/>
    <n v="0"/>
    <s v=""/>
    <s v="Twitter Web App"/>
    <b v="1"/>
    <s v="1189538167826927616"/>
    <s v="Tweet"/>
    <n v="0"/>
    <n v="0"/>
    <m/>
    <m/>
    <m/>
    <m/>
    <m/>
    <m/>
    <m/>
    <m/>
    <n v="1"/>
    <s v="1"/>
    <s v="1"/>
    <n v="0"/>
    <n v="0"/>
    <n v="1"/>
    <n v="5"/>
    <n v="0"/>
    <n v="0"/>
    <n v="19"/>
    <n v="95"/>
    <n v="20"/>
  </r>
  <r>
    <s v="bigjmcc"/>
    <s v="washingtonpost"/>
    <m/>
    <m/>
    <m/>
    <m/>
    <m/>
    <m/>
    <m/>
    <m/>
    <s v="No"/>
    <n v="88"/>
    <m/>
    <m/>
    <x v="0"/>
    <d v="2019-11-02T13:35:36.000"/>
    <s v="@NSNDP @nspc @NS_Energy_Mines @NSLiberal @nsfedmuni @CNSOPB @CouncilofCDNs @JustinTrudeau @ns_advocate @cathmckenna @BernJordanMP @AndyFillmoreHFX @DarrenFisherNS @darrellsamson @geoffregan @JaimeBattiste @StephenMcNeil @HomeMattersCB 4) @bydarrylfears @washingtonpost An oil spill that has been quietly leaking millions of barrels into the Gulf of Mexico has gone unplugged for so long that it now verges on becoming one of the worst offshore disasters in U.S. history. #OffshoreDrilling https://t.co/xW5yIQG48n"/>
    <s v="https://nationalpost.com/commodities/energy/a-14-year-long-oil-spill-in-gulf-of-mexico-verges-on-becoming-one-of-the-worst-in-us-history/wcm/8cfa1953-f35d-4828-87bd-d6c172b155b1"/>
    <s v="nationalpost.com"/>
    <x v="3"/>
    <m/>
    <s v="http://pbs.twimg.com/profile_images/1192414760417054723/wCylZKKG_normal.jpg"/>
    <x v="69"/>
    <s v="https://twitter.com/#!/bigjmcc/status/1190623495274815488"/>
    <m/>
    <m/>
    <s v="1190623495274815488"/>
    <s v="1190348057021472769"/>
    <b v="0"/>
    <n v="0"/>
    <s v="144876537"/>
    <b v="0"/>
    <s v="en"/>
    <m/>
    <s v=""/>
    <b v="0"/>
    <n v="0"/>
    <s v=""/>
    <s v="Twitter Web App"/>
    <b v="0"/>
    <s v="1190348057021472769"/>
    <s v="Tweet"/>
    <n v="0"/>
    <n v="0"/>
    <m/>
    <m/>
    <m/>
    <m/>
    <m/>
    <m/>
    <m/>
    <m/>
    <n v="1"/>
    <s v="1"/>
    <s v="1"/>
    <m/>
    <m/>
    <m/>
    <m/>
    <m/>
    <m/>
    <m/>
    <m/>
    <m/>
  </r>
  <r>
    <s v="ns_advocate"/>
    <s v="ns_advocate"/>
    <m/>
    <m/>
    <m/>
    <m/>
    <m/>
    <m/>
    <m/>
    <m/>
    <s v="No"/>
    <n v="96"/>
    <m/>
    <m/>
    <x v="1"/>
    <d v="2019-11-05T21:55:00.000"/>
    <s v="â€œYou canâ€™t eat oil, and you canâ€™t eat moneyâ€ â€“ 12 Nova Scotia municipalities call for offshore drilling inquiry https://t.co/cFwakpu9Ie  #nspoli #offshoredrilling"/>
    <s v="https://nsadvocate.org/2019/11/05/you-cant-eat-oil-and-you-cant-eat-money-12-nova-scotia-municipalities-call-for-offshore-drilling-inquiry/"/>
    <s v="nsadvocate.org"/>
    <x v="18"/>
    <m/>
    <s v="http://pbs.twimg.com/profile_images/769215828705312768/U_ZhhoH9_normal.jpg"/>
    <x v="70"/>
    <s v="https://twitter.com/#!/ns_advocate/status/1191836336292020224"/>
    <m/>
    <m/>
    <s v="1191836336292020224"/>
    <m/>
    <b v="0"/>
    <n v="4"/>
    <s v=""/>
    <b v="0"/>
    <s v="en"/>
    <m/>
    <s v=""/>
    <b v="0"/>
    <n v="4"/>
    <s v=""/>
    <s v="TweetDeck"/>
    <b v="0"/>
    <s v="1191836336292020224"/>
    <s v="Tweet"/>
    <n v="0"/>
    <n v="0"/>
    <m/>
    <m/>
    <m/>
    <m/>
    <m/>
    <m/>
    <m/>
    <m/>
    <n v="1"/>
    <s v="7"/>
    <s v="7"/>
    <n v="0"/>
    <n v="0"/>
    <n v="0"/>
    <n v="0"/>
    <n v="0"/>
    <n v="0"/>
    <n v="24"/>
    <n v="100"/>
    <n v="24"/>
  </r>
  <r>
    <s v="bigjmcc"/>
    <s v="davidmahernl"/>
    <m/>
    <m/>
    <m/>
    <m/>
    <m/>
    <m/>
    <m/>
    <m/>
    <s v="No"/>
    <n v="100"/>
    <m/>
    <m/>
    <x v="0"/>
    <d v="2019-11-05T16:52:03.000"/>
    <s v="@NS_Energy_Mines @RobinTress @Surfrider @nsfedmuni @WayeMason @PamMood @bill_karsten @TheRickHoweShow @katiehartai @CBCNS @thestarhalifax @CTVAtlantic @angiles @CNSOPB @nsgov @HomeMattersCB @GreenMission @EcologyAction @ecelaw @gleboutillier @joan_baxter @NSNDP @nspc @thesmacleodshow @tarynalgrant @frankscribbler @caora_mck @Tim_Bousquet @DavidMaherNL #RogerGrimes #OffshoreDrilling #nlpoli @CNLOPB https://t.co/BWZxsoYKx3"/>
    <s v="https://www.thetelegram.com/news/local/cnlopb-pays-for-chair-roger-grimes-flights-from-south-carolina-to-st-johns-for-some-meetings-338904/"/>
    <s v="thetelegram.com"/>
    <x v="19"/>
    <m/>
    <s v="http://pbs.twimg.com/profile_images/1192414760417054723/wCylZKKG_normal.jpg"/>
    <x v="71"/>
    <s v="https://twitter.com/#!/bigjmcc/status/1191760094557552640"/>
    <m/>
    <m/>
    <s v="1191760094557552640"/>
    <s v="1191759383761432577"/>
    <b v="0"/>
    <n v="0"/>
    <s v="144876537"/>
    <b v="0"/>
    <s v="und"/>
    <m/>
    <s v=""/>
    <b v="0"/>
    <n v="0"/>
    <s v=""/>
    <s v="Twitter for iPhone"/>
    <b v="0"/>
    <s v="1191759383761432577"/>
    <s v="Tweet"/>
    <n v="0"/>
    <n v="0"/>
    <s v="-64.237659,43.366298 _x000a_-59.385802,43.366298 _x000a_-59.385802,45.27617 _x000a_-64.237659,45.27617"/>
    <s v="Canada"/>
    <s v="CA"/>
    <s v="Halifax, Nova Scotia"/>
    <s v="5d058f2e9fe1516c"/>
    <s v="Halifax"/>
    <s v="city"/>
    <s v="https://api.twitter.com/1.1/geo/id/5d058f2e9fe1516c.json"/>
    <n v="1"/>
    <s v="1"/>
    <s v="1"/>
    <m/>
    <m/>
    <m/>
    <m/>
    <m/>
    <m/>
    <m/>
    <m/>
    <m/>
  </r>
  <r>
    <s v="joan_baxter"/>
    <s v="devetrobert"/>
    <m/>
    <m/>
    <m/>
    <m/>
    <m/>
    <m/>
    <m/>
    <m/>
    <s v="No"/>
    <n v="108"/>
    <m/>
    <m/>
    <x v="0"/>
    <d v="2019-11-06T00:13:41.000"/>
    <s v="RT @DevetRobert: â€œYou canâ€™t eat oil, and you canâ€™t eat moneyâ€ â€“ 12 Nova Scotia municipalities call for offshore drilling inquiry https://t.â€¦"/>
    <m/>
    <m/>
    <x v="1"/>
    <m/>
    <s v="http://pbs.twimg.com/profile_images/884789859264729089/qcpiiOKR_normal.jpg"/>
    <x v="72"/>
    <s v="https://twitter.com/#!/joan_baxter/status/1191871239175987200"/>
    <m/>
    <m/>
    <s v="1191871239175987200"/>
    <m/>
    <b v="0"/>
    <n v="0"/>
    <s v=""/>
    <b v="0"/>
    <s v="en"/>
    <m/>
    <s v=""/>
    <b v="0"/>
    <n v="10"/>
    <s v="1191836311352676352"/>
    <s v="Twitter for Android"/>
    <b v="0"/>
    <s v="1191836311352676352"/>
    <s v="Tweet"/>
    <n v="0"/>
    <n v="0"/>
    <m/>
    <m/>
    <m/>
    <m/>
    <m/>
    <m/>
    <m/>
    <m/>
    <n v="1"/>
    <s v="3"/>
    <s v="3"/>
    <n v="0"/>
    <n v="0"/>
    <n v="0"/>
    <n v="0"/>
    <n v="0"/>
    <n v="0"/>
    <n v="24"/>
    <n v="100"/>
    <n v="24"/>
  </r>
  <r>
    <s v="bigjmcc"/>
    <s v="cnsopb"/>
    <m/>
    <m/>
    <m/>
    <m/>
    <m/>
    <m/>
    <m/>
    <m/>
    <s v="No"/>
    <n v="114"/>
    <m/>
    <m/>
    <x v="0"/>
    <d v="2019-11-02T11:08:34.000"/>
    <s v="PUXLEY: The oil industryâ€™s earnings largely leave the province, while total royalty revenues from 16 years of production offshore amount to less than one yearâ€™s revenue from seafood exports. #offshoredrilling #BigOil @CNSOPB"/>
    <m/>
    <m/>
    <x v="20"/>
    <m/>
    <s v="http://pbs.twimg.com/profile_images/1192414760417054723/wCylZKKG_normal.jpg"/>
    <x v="73"/>
    <s v="https://twitter.com/#!/bigjmcc/status/1190586493590487040"/>
    <m/>
    <m/>
    <s v="1190586493590487040"/>
    <s v="1190585526769856513"/>
    <b v="0"/>
    <n v="2"/>
    <s v="144876537"/>
    <b v="0"/>
    <s v="en"/>
    <m/>
    <s v=""/>
    <b v="0"/>
    <n v="0"/>
    <s v=""/>
    <s v="Twitter for iPhone"/>
    <b v="0"/>
    <s v="1190585526769856513"/>
    <s v="Tweet"/>
    <n v="0"/>
    <n v="0"/>
    <s v="-64.237659,43.366298 _x000a_-59.385802,43.366298 _x000a_-59.385802,45.27617 _x000a_-64.237659,45.27617"/>
    <s v="Canada"/>
    <s v="CA"/>
    <s v="Halifax, Nova Scotia"/>
    <s v="5d058f2e9fe1516c"/>
    <s v="Halifax"/>
    <s v="city"/>
    <s v="https://api.twitter.com/1.1/geo/id/5d058f2e9fe1516c.json"/>
    <n v="4"/>
    <s v="1"/>
    <s v="1"/>
    <n v="0"/>
    <n v="0"/>
    <n v="0"/>
    <n v="0"/>
    <n v="0"/>
    <n v="0"/>
    <n v="34"/>
    <n v="100"/>
    <n v="34"/>
  </r>
  <r>
    <s v="bigjmcc"/>
    <s v="thejagmeetsingh"/>
    <m/>
    <m/>
    <m/>
    <m/>
    <m/>
    <m/>
    <m/>
    <m/>
    <s v="No"/>
    <n v="125"/>
    <m/>
    <m/>
    <x v="0"/>
    <d v="2019-11-05T20:02:56.000"/>
    <s v="NEWS RELEASE from NS Offshore Alliance.  #OffshoreDrilling @BernJordanMP @JustinTrudeau @JoAnnRobertsHFX @theJagmeetSingh _x000a_https://t.co/o7hzePbVdn"/>
    <s v="https://canadians.org/media/twelve-municipal-governments-nova-scotia-call-offshore-drilling-inquiry"/>
    <s v="canadians.org"/>
    <x v="3"/>
    <m/>
    <s v="http://pbs.twimg.com/profile_images/1192414760417054723/wCylZKKG_normal.jpg"/>
    <x v="74"/>
    <s v="https://twitter.com/#!/bigjmcc/status/1191808134177837056"/>
    <m/>
    <m/>
    <s v="1191808134177837056"/>
    <s v="1191799529961611265"/>
    <b v="0"/>
    <n v="0"/>
    <s v="144876537"/>
    <b v="0"/>
    <s v="en"/>
    <m/>
    <s v=""/>
    <b v="0"/>
    <n v="0"/>
    <s v=""/>
    <s v="Twitter for iPhone"/>
    <b v="0"/>
    <s v="1191799529961611265"/>
    <s v="Tweet"/>
    <n v="0"/>
    <n v="0"/>
    <m/>
    <m/>
    <m/>
    <m/>
    <m/>
    <m/>
    <m/>
    <m/>
    <n v="1"/>
    <s v="1"/>
    <s v="1"/>
    <m/>
    <m/>
    <m/>
    <m/>
    <m/>
    <m/>
    <m/>
    <m/>
    <m/>
  </r>
  <r>
    <s v="bigjmcc"/>
    <s v="novamac"/>
    <m/>
    <m/>
    <m/>
    <m/>
    <m/>
    <m/>
    <m/>
    <m/>
    <s v="No"/>
    <n v="129"/>
    <m/>
    <m/>
    <x v="0"/>
    <d v="2019-11-06T02:08:59.000"/>
    <s v="@StephenMcNeil made it quite clear with his last cabinet shuffle in July, 2018 - which included a telltale reorganization of @nsgov depts. - that he was doubling down on resource extraction as his preferred economic model. #offshoredrilling _x000a__x000a_@NovaMac https://t.co/ckMRmkqYIJ"/>
    <s v="https://ipolitics.ca/2018/07/05/nova-scotia-cabinet-shuffle-shifts-focus-to-mining-forestry-and-the-environment/"/>
    <s v="ipolitics.ca"/>
    <x v="3"/>
    <m/>
    <s v="http://pbs.twimg.com/profile_images/1192414760417054723/wCylZKKG_normal.jpg"/>
    <x v="75"/>
    <s v="https://twitter.com/#!/bigjmcc/status/1191900255115186177"/>
    <m/>
    <m/>
    <s v="1191900255115186177"/>
    <s v="1191896044700868609"/>
    <b v="0"/>
    <n v="0"/>
    <s v="144876537"/>
    <b v="0"/>
    <s v="en"/>
    <m/>
    <s v=""/>
    <b v="0"/>
    <n v="0"/>
    <s v=""/>
    <s v="Twitter for iPhone"/>
    <b v="0"/>
    <s v="1191896044700868609"/>
    <s v="Tweet"/>
    <n v="0"/>
    <n v="0"/>
    <s v="-64.237659,43.366298 _x000a_-59.385802,43.366298 _x000a_-59.385802,45.27617 _x000a_-64.237659,45.27617"/>
    <s v="Canada"/>
    <s v="CA"/>
    <s v="Halifax, Nova Scotia"/>
    <s v="5d058f2e9fe1516c"/>
    <s v="Halifax"/>
    <s v="city"/>
    <s v="https://api.twitter.com/1.1/geo/id/5d058f2e9fe1516c.json"/>
    <n v="1"/>
    <s v="1"/>
    <s v="1"/>
    <m/>
    <m/>
    <m/>
    <m/>
    <m/>
    <m/>
    <m/>
    <m/>
    <m/>
  </r>
  <r>
    <s v="bigjmcc"/>
    <s v="matthewdalywdc"/>
    <m/>
    <m/>
    <m/>
    <m/>
    <m/>
    <m/>
    <m/>
    <m/>
    <s v="No"/>
    <n v="134"/>
    <m/>
    <m/>
    <x v="0"/>
    <d v="2019-11-06T14:20:18.000"/>
    <s v="@frankscribbler @MatthewDalyWDC The votes come as the Trump admin is reevaluating a plan to sharply expand #OffshoreDrilling amid a series of court challenges._x000a__x000a_Republican and Democratic governors and lawmakers from coastal states strongly oppose expanded drilling. https://t.co/tQnozsdRXx"/>
    <s v="https://www.thecoastlandtimes.com/2019/09/12/house-approves-oil-drilling-ban-off-atlantic-and-pacific-coasts/"/>
    <s v="thecoastlandtimes.com"/>
    <x v="3"/>
    <m/>
    <s v="http://pbs.twimg.com/profile_images/1192414760417054723/wCylZKKG_normal.jpg"/>
    <x v="76"/>
    <s v="https://twitter.com/#!/bigjmcc/status/1192084296548438019"/>
    <m/>
    <m/>
    <s v="1192084296548438019"/>
    <s v="1192043403967639553"/>
    <b v="0"/>
    <n v="0"/>
    <s v="144876537"/>
    <b v="0"/>
    <s v="en"/>
    <m/>
    <s v=""/>
    <b v="0"/>
    <n v="0"/>
    <s v=""/>
    <s v="Twitter Web App"/>
    <b v="0"/>
    <s v="1192043403967639553"/>
    <s v="Tweet"/>
    <n v="0"/>
    <n v="0"/>
    <m/>
    <m/>
    <m/>
    <m/>
    <m/>
    <m/>
    <m/>
    <m/>
    <n v="1"/>
    <s v="1"/>
    <s v="1"/>
    <m/>
    <m/>
    <m/>
    <m/>
    <m/>
    <m/>
    <m/>
    <m/>
    <m/>
  </r>
  <r>
    <s v="bigjmcc"/>
    <s v="fcm_online"/>
    <m/>
    <m/>
    <m/>
    <m/>
    <m/>
    <m/>
    <m/>
    <m/>
    <s v="No"/>
    <n v="137"/>
    <m/>
    <m/>
    <x v="0"/>
    <d v="2019-11-06T14:48:05.000"/>
    <s v="Mahone Bay Mayor David Devenne will be on @TheRickHoweShow today at 12:15 to explain why 12 Nova Scotia municipalities are calling on the federal govt. to hold a public inquiry on #OffshoreDrilling. _x000a__x000a_#NSFM2019 #nspoli #Halifax @BernJordanMP @HomeMattersCB @nsfedmuni @FCM_online https://t.co/7fVfon32B0"/>
    <m/>
    <m/>
    <x v="21"/>
    <s v="https://pbs.twimg.com/media/EIsos8gWkAAGtLp.jpg"/>
    <s v="https://pbs.twimg.com/media/EIsos8gWkAAGtLp.jpg"/>
    <x v="77"/>
    <s v="https://twitter.com/#!/bigjmcc/status/1192091285919862784"/>
    <m/>
    <m/>
    <s v="1192091285919862784"/>
    <m/>
    <b v="0"/>
    <n v="2"/>
    <s v=""/>
    <b v="0"/>
    <s v="en"/>
    <m/>
    <s v=""/>
    <b v="0"/>
    <n v="0"/>
    <s v=""/>
    <s v="Twitter Web App"/>
    <b v="0"/>
    <s v="1192091285919862784"/>
    <s v="Tweet"/>
    <n v="0"/>
    <n v="0"/>
    <m/>
    <m/>
    <m/>
    <m/>
    <m/>
    <m/>
    <m/>
    <m/>
    <n v="1"/>
    <s v="1"/>
    <s v="1"/>
    <m/>
    <m/>
    <m/>
    <m/>
    <m/>
    <m/>
    <m/>
    <m/>
    <m/>
  </r>
  <r>
    <s v="bigjmcc"/>
    <s v="surfrider"/>
    <m/>
    <m/>
    <m/>
    <m/>
    <m/>
    <m/>
    <m/>
    <m/>
    <s v="No"/>
    <n v="149"/>
    <m/>
    <m/>
    <x v="0"/>
    <d v="2019-11-06T20:25:01.000"/>
    <s v="#nsfm2019 #OffshoreDrilling @Surfrider @CouncilofCDNs https://t.co/DmBNaLBflS"/>
    <s v="https://twitter.com/bigjmcc/status/1192099414451593217"/>
    <s v="twitter.com"/>
    <x v="14"/>
    <m/>
    <s v="http://pbs.twimg.com/profile_images/1192414760417054723/wCylZKKG_normal.jpg"/>
    <x v="78"/>
    <s v="https://twitter.com/#!/bigjmcc/status/1192176080699973632"/>
    <m/>
    <m/>
    <s v="1192176080699973632"/>
    <m/>
    <b v="0"/>
    <n v="4"/>
    <s v=""/>
    <b v="1"/>
    <s v="und"/>
    <m/>
    <s v="1192099414451593217"/>
    <b v="0"/>
    <n v="1"/>
    <s v=""/>
    <s v="Twitter for iPhone"/>
    <b v="0"/>
    <s v="1192176080699973632"/>
    <s v="Tweet"/>
    <n v="0"/>
    <n v="0"/>
    <s v="-64.237659,43.366298 _x000a_-59.385802,43.366298 _x000a_-59.385802,45.27617 _x000a_-64.237659,45.27617"/>
    <s v="Canada"/>
    <s v="CA"/>
    <s v="Halifax, Nova Scotia"/>
    <s v="5d058f2e9fe1516c"/>
    <s v="Halifax"/>
    <s v="city"/>
    <s v="https://api.twitter.com/1.1/geo/id/5d058f2e9fe1516c.json"/>
    <n v="2"/>
    <s v="1"/>
    <s v="2"/>
    <n v="0"/>
    <n v="0"/>
    <n v="0"/>
    <n v="0"/>
    <n v="0"/>
    <n v="0"/>
    <n v="4"/>
    <n v="100"/>
    <n v="4"/>
  </r>
  <r>
    <s v="bigjmcc"/>
    <s v="ckbwradio"/>
    <m/>
    <m/>
    <m/>
    <m/>
    <m/>
    <m/>
    <m/>
    <m/>
    <s v="No"/>
    <n v="150"/>
    <m/>
    <m/>
    <x v="0"/>
    <d v="2019-11-07T11:52:53.000"/>
    <s v="#Halifax #MahoneBay #OffshoreDrilling @TheRickHoweShow @katiehartai @thesmacleodshow @m_brand @toddveinotte @NEWS957 @LHNOWnews @SouthCoastNS @QCCRradio @ckbwradio https://t.co/9CTR06KUVV"/>
    <s v="https://twitter.com/RobinTress/status/1192196273920757761"/>
    <s v="twitter.com"/>
    <x v="22"/>
    <m/>
    <s v="http://pbs.twimg.com/profile_images/1192414760417054723/wCylZKKG_normal.jpg"/>
    <x v="79"/>
    <s v="https://twitter.com/#!/bigjmcc/status/1192409583131799553"/>
    <m/>
    <m/>
    <s v="1192409583131799553"/>
    <m/>
    <b v="0"/>
    <n v="2"/>
    <s v=""/>
    <b v="1"/>
    <s v="und"/>
    <m/>
    <s v="1192196273920757761"/>
    <b v="0"/>
    <n v="0"/>
    <s v=""/>
    <s v="Twitter Web App"/>
    <b v="0"/>
    <s v="1192409583131799553"/>
    <s v="Tweet"/>
    <n v="0"/>
    <n v="0"/>
    <m/>
    <m/>
    <m/>
    <m/>
    <m/>
    <m/>
    <m/>
    <m/>
    <n v="1"/>
    <s v="1"/>
    <s v="1"/>
    <m/>
    <m/>
    <m/>
    <m/>
    <m/>
    <m/>
    <m/>
    <m/>
    <m/>
  </r>
  <r>
    <s v="devetrobert"/>
    <s v="devetrobert"/>
    <m/>
    <m/>
    <m/>
    <m/>
    <m/>
    <m/>
    <m/>
    <m/>
    <s v="No"/>
    <n v="161"/>
    <m/>
    <m/>
    <x v="1"/>
    <d v="2019-11-05T21:54:54.000"/>
    <s v="â€œYou canâ€™t eat oil, and you canâ€™t eat moneyâ€ â€“ 12 Nova Scotia municipalities call for offshore drilling inquiry https://t.co/qsUZovum9S  #nspoli #offshoredrilling"/>
    <s v="https://nsadvocate.org/2019/11/05/you-cant-eat-oil-and-you-cant-eat-money-12-nova-scotia-municipalities-call-for-offshore-drilling-inquiry/"/>
    <s v="nsadvocate.org"/>
    <x v="18"/>
    <m/>
    <s v="http://pbs.twimg.com/profile_images/607943440547127297/AdYuGWFV_normal.jpg"/>
    <x v="80"/>
    <s v="https://twitter.com/#!/devetrobert/status/1191836311352676352"/>
    <m/>
    <m/>
    <s v="1191836311352676352"/>
    <m/>
    <b v="0"/>
    <n v="15"/>
    <s v=""/>
    <b v="0"/>
    <s v="en"/>
    <m/>
    <s v=""/>
    <b v="0"/>
    <n v="10"/>
    <s v=""/>
    <s v="TweetDeck"/>
    <b v="0"/>
    <s v="1191836311352676352"/>
    <s v="Tweet"/>
    <n v="0"/>
    <n v="0"/>
    <m/>
    <m/>
    <m/>
    <m/>
    <m/>
    <m/>
    <m/>
    <m/>
    <n v="1"/>
    <s v="3"/>
    <s v="3"/>
    <n v="0"/>
    <n v="0"/>
    <n v="0"/>
    <n v="0"/>
    <n v="0"/>
    <n v="0"/>
    <n v="24"/>
    <n v="100"/>
    <n v="24"/>
  </r>
  <r>
    <s v="nlsmith99"/>
    <s v="devetrobert"/>
    <m/>
    <m/>
    <m/>
    <m/>
    <m/>
    <m/>
    <m/>
    <m/>
    <s v="No"/>
    <n v="162"/>
    <m/>
    <m/>
    <x v="0"/>
    <d v="2019-11-05T22:58:32.000"/>
    <s v="RT @DevetRobert: â€œYou canâ€™t eat oil, and you canâ€™t eat moneyâ€ â€“ 12 Nova Scotia municipalities call for offshore drilling inquiry https://t.â€¦"/>
    <m/>
    <m/>
    <x v="1"/>
    <m/>
    <s v="http://pbs.twimg.com/profile_images/878715391333236737/UAJUTwY8_normal.jpg"/>
    <x v="81"/>
    <s v="https://twitter.com/#!/nlsmith99/status/1191852326908235777"/>
    <m/>
    <m/>
    <s v="1191852326908235777"/>
    <m/>
    <b v="0"/>
    <n v="0"/>
    <s v=""/>
    <b v="0"/>
    <s v="en"/>
    <m/>
    <s v=""/>
    <b v="0"/>
    <n v="10"/>
    <s v="1191836311352676352"/>
    <s v="Twitter for iPhone"/>
    <b v="0"/>
    <s v="1191836311352676352"/>
    <s v="Tweet"/>
    <n v="0"/>
    <n v="0"/>
    <m/>
    <m/>
    <m/>
    <m/>
    <m/>
    <m/>
    <m/>
    <m/>
    <n v="1"/>
    <s v="3"/>
    <s v="3"/>
    <n v="0"/>
    <n v="0"/>
    <n v="0"/>
    <n v="0"/>
    <n v="0"/>
    <n v="0"/>
    <n v="24"/>
    <n v="100"/>
    <n v="24"/>
  </r>
  <r>
    <s v="nlsmith99"/>
    <s v="robintress"/>
    <m/>
    <m/>
    <m/>
    <m/>
    <m/>
    <m/>
    <m/>
    <m/>
    <s v="No"/>
    <n v="163"/>
    <m/>
    <m/>
    <x v="0"/>
    <d v="2019-11-07T11:58:07.000"/>
    <s v="RT @RobinTress: And it's only Wednesday! On Friday evening we're hosting a public discussion in #MahoneBay on how local communities can andâ€¦"/>
    <m/>
    <m/>
    <x v="23"/>
    <m/>
    <s v="http://pbs.twimg.com/profile_images/878715391333236737/UAJUTwY8_normal.jpg"/>
    <x v="82"/>
    <s v="https://twitter.com/#!/nlsmith99/status/1192410900004667392"/>
    <m/>
    <m/>
    <s v="1192410900004667392"/>
    <m/>
    <b v="0"/>
    <n v="0"/>
    <s v=""/>
    <b v="0"/>
    <s v="en"/>
    <m/>
    <s v=""/>
    <b v="0"/>
    <n v="1"/>
    <s v="1192196273920757761"/>
    <s v="Twitter Web App"/>
    <b v="0"/>
    <s v="1192196273920757761"/>
    <s v="Tweet"/>
    <n v="0"/>
    <n v="0"/>
    <m/>
    <m/>
    <m/>
    <m/>
    <m/>
    <m/>
    <m/>
    <m/>
    <n v="1"/>
    <s v="3"/>
    <s v="2"/>
    <n v="0"/>
    <n v="0"/>
    <n v="0"/>
    <n v="0"/>
    <n v="0"/>
    <n v="0"/>
    <n v="22"/>
    <n v="100"/>
    <n v="22"/>
  </r>
  <r>
    <s v="mondi19999"/>
    <s v="sierraclubcan"/>
    <m/>
    <m/>
    <m/>
    <m/>
    <m/>
    <m/>
    <m/>
    <m/>
    <s v="No"/>
    <n v="164"/>
    <m/>
    <m/>
    <x v="0"/>
    <d v="2019-11-07T12:16:16.000"/>
    <s v="RT @SierraClubCan: &quot;You can't eat #oil and you can't eat money.&quot;  Municipalities call for inquiry into effects of #OffshoreDrilling. #NovaSâ€¦"/>
    <m/>
    <m/>
    <x v="24"/>
    <m/>
    <s v="http://pbs.twimg.com/profile_images/846164631693508612/PvVvO_xy_normal.jpg"/>
    <x v="83"/>
    <s v="https://twitter.com/#!/mondi19999/status/1192415470793773056"/>
    <m/>
    <m/>
    <s v="1192415470793773056"/>
    <m/>
    <b v="0"/>
    <n v="0"/>
    <s v=""/>
    <b v="0"/>
    <s v="en"/>
    <m/>
    <s v=""/>
    <b v="0"/>
    <n v="4"/>
    <s v="1192414711113027585"/>
    <s v="Twitter for iPad"/>
    <b v="0"/>
    <s v="1192414711113027585"/>
    <s v="Tweet"/>
    <n v="0"/>
    <n v="0"/>
    <m/>
    <m/>
    <m/>
    <m/>
    <m/>
    <m/>
    <m/>
    <m/>
    <n v="1"/>
    <s v="9"/>
    <s v="9"/>
    <n v="0"/>
    <n v="0"/>
    <n v="0"/>
    <n v="0"/>
    <n v="0"/>
    <n v="0"/>
    <n v="20"/>
    <n v="100"/>
    <n v="20"/>
  </r>
  <r>
    <s v="brucestearman"/>
    <s v="therickhoweshow"/>
    <m/>
    <m/>
    <m/>
    <m/>
    <m/>
    <m/>
    <m/>
    <m/>
    <s v="No"/>
    <n v="165"/>
    <m/>
    <m/>
    <x v="0"/>
    <d v="2019-11-07T13:11:28.000"/>
    <s v="RT @BigJMcC: Mahone Bay Mayor David Devenne will be on @TheRickHoweShow today at 12:15 to explain why 12 Nova Scotia municipalities are calâ€¦"/>
    <m/>
    <m/>
    <x v="1"/>
    <m/>
    <s v="http://pbs.twimg.com/profile_images/1148733386099478533/1g5XriX7_normal.png"/>
    <x v="84"/>
    <s v="https://twitter.com/#!/brucestearman/status/1192429362446053377"/>
    <m/>
    <m/>
    <s v="1192429362446053377"/>
    <m/>
    <b v="0"/>
    <n v="0"/>
    <s v=""/>
    <b v="0"/>
    <s v="en"/>
    <m/>
    <s v=""/>
    <b v="0"/>
    <n v="3"/>
    <s v="1192091285919862784"/>
    <s v="Twitter for iPad"/>
    <b v="0"/>
    <s v="1192091285919862784"/>
    <s v="Tweet"/>
    <n v="0"/>
    <n v="0"/>
    <m/>
    <m/>
    <m/>
    <m/>
    <m/>
    <m/>
    <m/>
    <m/>
    <n v="1"/>
    <s v="6"/>
    <s v="6"/>
    <n v="0"/>
    <n v="0"/>
    <n v="0"/>
    <n v="0"/>
    <n v="0"/>
    <n v="0"/>
    <n v="24"/>
    <n v="100"/>
    <n v="24"/>
  </r>
  <r>
    <s v="greenmission"/>
    <s v="vocmopenline"/>
    <m/>
    <m/>
    <m/>
    <m/>
    <m/>
    <m/>
    <m/>
    <m/>
    <s v="No"/>
    <n v="167"/>
    <m/>
    <m/>
    <x v="0"/>
    <d v="2019-10-30T13:24:28.000"/>
    <s v="RT @BigJMcC: @KevinTobin58 #nlpoli #OffshoreDrilling #RogerGrimes @CNLOPB @GreenMission @RobinTress @angiles @gleboutillier @VOCMOpenline h…"/>
    <m/>
    <m/>
    <x v="25"/>
    <m/>
    <s v="http://pbs.twimg.com/profile_images/992396702572310528/Yuxg5hh4_normal.jpg"/>
    <x v="85"/>
    <s v="https://twitter.com/#!/greenmission/status/1189533529555832835"/>
    <m/>
    <m/>
    <s v="1189533529555832835"/>
    <m/>
    <b v="0"/>
    <n v="0"/>
    <s v=""/>
    <b v="0"/>
    <s v="und"/>
    <m/>
    <s v=""/>
    <b v="0"/>
    <n v="0"/>
    <s v="1189533447045505024"/>
    <s v="Twitter for iPhone"/>
    <b v="0"/>
    <s v="1189533447045505024"/>
    <s v="Tweet"/>
    <n v="0"/>
    <n v="0"/>
    <m/>
    <m/>
    <m/>
    <m/>
    <m/>
    <m/>
    <m/>
    <m/>
    <n v="1"/>
    <s v="6"/>
    <s v="6"/>
    <m/>
    <m/>
    <m/>
    <m/>
    <m/>
    <m/>
    <m/>
    <m/>
    <m/>
  </r>
  <r>
    <s v="bigjmcc"/>
    <s v="gleboutillier"/>
    <m/>
    <m/>
    <m/>
    <m/>
    <m/>
    <m/>
    <m/>
    <m/>
    <s v="No"/>
    <n v="168"/>
    <m/>
    <m/>
    <x v="0"/>
    <d v="2019-10-30T13:24:08.000"/>
    <s v="@KevinTobin58 #nlpoli #OffshoreDrilling #RogerGrimes @CNLOPB @GreenMission @RobinTress @angiles @gleboutillier… https://t.co/aDtJr19xeS"/>
    <s v="https://twitter.com/i/web/status/1189533447045505024"/>
    <s v="twitter.com"/>
    <x v="25"/>
    <m/>
    <s v="http://pbs.twimg.com/profile_images/1192414760417054723/wCylZKKG_normal.jpg"/>
    <x v="86"/>
    <s v="https://twitter.com/#!/bigjmcc/status/1189533447045505024"/>
    <m/>
    <m/>
    <s v="1189533447045505024"/>
    <m/>
    <b v="0"/>
    <n v="0"/>
    <s v="874022328975454209"/>
    <b v="0"/>
    <s v="und"/>
    <m/>
    <s v=""/>
    <b v="0"/>
    <n v="0"/>
    <s v=""/>
    <s v="Twitter Web App"/>
    <b v="1"/>
    <s v="1189533447045505024"/>
    <s v="Tweet"/>
    <n v="0"/>
    <n v="0"/>
    <m/>
    <m/>
    <m/>
    <m/>
    <m/>
    <m/>
    <m/>
    <m/>
    <n v="2"/>
    <s v="1"/>
    <s v="6"/>
    <m/>
    <m/>
    <m/>
    <m/>
    <m/>
    <m/>
    <m/>
    <m/>
    <m/>
  </r>
  <r>
    <s v="greenmission"/>
    <s v="bigjmcc"/>
    <m/>
    <m/>
    <m/>
    <m/>
    <m/>
    <m/>
    <m/>
    <m/>
    <s v="Yes"/>
    <n v="183"/>
    <m/>
    <m/>
    <x v="0"/>
    <d v="2019-11-05T19:16:05.000"/>
    <s v="RT @BigJMcC: â¦@GreenMissionâ© introduces municipal leaders whose councils have passed motions calling for a public inquiry into #OffshoreDriâ€¦"/>
    <m/>
    <m/>
    <x v="1"/>
    <m/>
    <s v="http://pbs.twimg.com/profile_images/992396702572310528/Yuxg5hh4_normal.jpg"/>
    <x v="87"/>
    <s v="https://twitter.com/#!/greenmission/status/1191796345448869888"/>
    <m/>
    <m/>
    <s v="1191796345448869888"/>
    <m/>
    <b v="0"/>
    <n v="0"/>
    <s v=""/>
    <b v="0"/>
    <s v="en"/>
    <m/>
    <s v=""/>
    <b v="0"/>
    <n v="2"/>
    <s v="1191795067587043335"/>
    <s v="Twitter for iPhone"/>
    <b v="0"/>
    <s v="1191795067587043335"/>
    <s v="Tweet"/>
    <n v="0"/>
    <n v="0"/>
    <m/>
    <m/>
    <m/>
    <m/>
    <m/>
    <m/>
    <m/>
    <m/>
    <n v="4"/>
    <s v="6"/>
    <s v="1"/>
    <n v="0"/>
    <n v="0"/>
    <n v="0"/>
    <n v="0"/>
    <n v="0"/>
    <n v="0"/>
    <n v="19"/>
    <n v="100"/>
    <n v="19"/>
  </r>
  <r>
    <s v="greenmission"/>
    <s v="bigjmcc"/>
    <m/>
    <m/>
    <m/>
    <m/>
    <m/>
    <m/>
    <m/>
    <m/>
    <s v="Yes"/>
    <n v="184"/>
    <m/>
    <m/>
    <x v="0"/>
    <d v="2019-11-06T13:32:43.000"/>
    <s v="RT @BigJMcC: #nsfm2019 #offshoredrilling #NovaScotia https://t.co/X6MKf8JwKy"/>
    <s v="https://twitter.com/chronicleherald/status/1191841368601182208"/>
    <s v="twitter.com"/>
    <x v="26"/>
    <m/>
    <s v="http://pbs.twimg.com/profile_images/992396702572310528/Yuxg5hh4_normal.jpg"/>
    <x v="88"/>
    <s v="https://twitter.com/#!/greenmission/status/1192072320749309953"/>
    <m/>
    <m/>
    <s v="1192072320749309953"/>
    <m/>
    <b v="0"/>
    <n v="0"/>
    <s v=""/>
    <b v="1"/>
    <s v="und"/>
    <m/>
    <s v="1191841368601182208"/>
    <b v="0"/>
    <n v="1"/>
    <s v="1191880643006861312"/>
    <s v="Twitter for iPhone"/>
    <b v="0"/>
    <s v="1191880643006861312"/>
    <s v="Tweet"/>
    <n v="0"/>
    <n v="0"/>
    <m/>
    <m/>
    <m/>
    <m/>
    <m/>
    <m/>
    <m/>
    <m/>
    <n v="4"/>
    <s v="6"/>
    <s v="1"/>
    <n v="0"/>
    <n v="0"/>
    <n v="0"/>
    <n v="0"/>
    <n v="0"/>
    <n v="0"/>
    <n v="5"/>
    <n v="100"/>
    <n v="5"/>
  </r>
  <r>
    <s v="greenmission"/>
    <s v="therickhoweshow"/>
    <m/>
    <m/>
    <m/>
    <m/>
    <m/>
    <m/>
    <m/>
    <m/>
    <s v="No"/>
    <n v="185"/>
    <m/>
    <m/>
    <x v="0"/>
    <d v="2019-11-07T13:31:04.000"/>
    <s v="RT @BigJMcC: Mahone Bay Mayor David Devenne will be on @TheRickHoweShow today at 12:15 to explain why 12 Nova Scotia municipalities are calâ€¦"/>
    <m/>
    <m/>
    <x v="1"/>
    <m/>
    <s v="http://pbs.twimg.com/profile_images/992396702572310528/Yuxg5hh4_normal.jpg"/>
    <x v="89"/>
    <s v="https://twitter.com/#!/greenmission/status/1192434294683324416"/>
    <m/>
    <m/>
    <s v="1192434294683324416"/>
    <m/>
    <b v="0"/>
    <n v="0"/>
    <s v=""/>
    <b v="0"/>
    <s v="en"/>
    <m/>
    <s v=""/>
    <b v="0"/>
    <n v="3"/>
    <s v="1192091285919862784"/>
    <s v="Twitter Web App"/>
    <b v="0"/>
    <s v="1192091285919862784"/>
    <s v="Tweet"/>
    <n v="0"/>
    <n v="0"/>
    <m/>
    <m/>
    <m/>
    <m/>
    <m/>
    <m/>
    <m/>
    <m/>
    <n v="1"/>
    <s v="6"/>
    <s v="6"/>
    <m/>
    <m/>
    <m/>
    <m/>
    <m/>
    <m/>
    <m/>
    <m/>
    <m/>
  </r>
  <r>
    <s v="juliemreimer"/>
    <s v="sierraclubcan"/>
    <m/>
    <m/>
    <m/>
    <m/>
    <m/>
    <m/>
    <m/>
    <m/>
    <s v="No"/>
    <n v="187"/>
    <m/>
    <m/>
    <x v="0"/>
    <d v="2019-11-07T13:41:48.000"/>
    <s v="RT @SierraClubCan: &quot;You can't eat #oil and you can't eat money.&quot;  Municipalities call for inquiry into effects of #OffshoreDrilling. #NovaSâ€¦"/>
    <m/>
    <m/>
    <x v="24"/>
    <m/>
    <s v="http://pbs.twimg.com/profile_images/984202035858944000/2XKpw3IG_normal.jpg"/>
    <x v="90"/>
    <s v="https://twitter.com/#!/juliemreimer/status/1192436996339388417"/>
    <m/>
    <m/>
    <s v="1192436996339388417"/>
    <m/>
    <b v="0"/>
    <n v="0"/>
    <s v=""/>
    <b v="0"/>
    <s v="en"/>
    <m/>
    <s v=""/>
    <b v="0"/>
    <n v="4"/>
    <s v="1192414711113027585"/>
    <s v="Twitter for iPhone"/>
    <b v="0"/>
    <s v="1192414711113027585"/>
    <s v="Tweet"/>
    <n v="0"/>
    <n v="0"/>
    <m/>
    <m/>
    <m/>
    <m/>
    <m/>
    <m/>
    <m/>
    <m/>
    <n v="1"/>
    <s v="9"/>
    <s v="9"/>
    <n v="0"/>
    <n v="0"/>
    <n v="0"/>
    <n v="0"/>
    <n v="0"/>
    <n v="0"/>
    <n v="20"/>
    <n v="100"/>
    <n v="20"/>
  </r>
  <r>
    <s v="bigjmcc"/>
    <s v="sierraclubcan"/>
    <m/>
    <m/>
    <m/>
    <m/>
    <m/>
    <m/>
    <m/>
    <m/>
    <s v="No"/>
    <n v="188"/>
    <m/>
    <m/>
    <x v="0"/>
    <d v="2019-11-06T21:43:36.000"/>
    <s v="RT @SierraClubCan: AMAZING! Twelve municipal governments in #NovaScotia #CANADA call for an inquiry into #OffshoreDrilling | Information Moâ€¦"/>
    <m/>
    <m/>
    <x v="27"/>
    <m/>
    <s v="http://pbs.twimg.com/profile_images/1192414760417054723/wCylZKKG_normal.jpg"/>
    <x v="91"/>
    <s v="https://twitter.com/#!/bigjmcc/status/1192195857074081792"/>
    <m/>
    <m/>
    <s v="1192195857074081792"/>
    <m/>
    <b v="0"/>
    <n v="0"/>
    <s v=""/>
    <b v="0"/>
    <s v="en"/>
    <m/>
    <s v=""/>
    <b v="0"/>
    <n v="1"/>
    <s v="1192153003517775880"/>
    <s v="Twitter for iPhone"/>
    <b v="0"/>
    <s v="1192153003517775880"/>
    <s v="Tweet"/>
    <n v="0"/>
    <n v="0"/>
    <m/>
    <m/>
    <m/>
    <m/>
    <m/>
    <m/>
    <m/>
    <m/>
    <n v="1"/>
    <s v="1"/>
    <s v="9"/>
    <n v="1"/>
    <n v="5.882352941176471"/>
    <n v="0"/>
    <n v="0"/>
    <n v="0"/>
    <n v="0"/>
    <n v="16"/>
    <n v="94.11764705882354"/>
    <n v="17"/>
  </r>
  <r>
    <s v="sierraclubcan"/>
    <s v="sierraclubcan"/>
    <m/>
    <m/>
    <m/>
    <m/>
    <m/>
    <m/>
    <m/>
    <m/>
    <s v="No"/>
    <n v="189"/>
    <m/>
    <m/>
    <x v="1"/>
    <d v="2019-11-05T19:38:32.000"/>
    <s v="It's up to us stop #OffshoreDrilling. Join us Friday evening Nov. 8th in Mahone Bay #NovaScotia to learn more about how communities are fighting back.  https://t.co/8t4zGIORcK"/>
    <s v="https://www.facebook.com/events/677705545968483?active_tab=about"/>
    <s v="facebook.com"/>
    <x v="28"/>
    <m/>
    <s v="http://pbs.twimg.com/profile_images/1064915840963764225/azMdSNEB_normal.jpg"/>
    <x v="92"/>
    <s v="https://twitter.com/#!/sierraclubcan/status/1191801994329182209"/>
    <m/>
    <m/>
    <s v="1191801994329182209"/>
    <m/>
    <b v="0"/>
    <n v="0"/>
    <s v=""/>
    <b v="0"/>
    <s v="en"/>
    <m/>
    <s v=""/>
    <b v="0"/>
    <n v="0"/>
    <s v=""/>
    <s v="Twitter Web App"/>
    <b v="0"/>
    <s v="1191801994329182209"/>
    <s v="Tweet"/>
    <n v="0"/>
    <n v="0"/>
    <m/>
    <m/>
    <m/>
    <m/>
    <m/>
    <m/>
    <m/>
    <m/>
    <n v="3"/>
    <s v="9"/>
    <s v="9"/>
    <n v="0"/>
    <n v="0"/>
    <n v="0"/>
    <n v="0"/>
    <n v="0"/>
    <n v="0"/>
    <n v="25"/>
    <n v="100"/>
    <n v="25"/>
  </r>
  <r>
    <s v="sierraclubcan"/>
    <s v="sierraclubcan"/>
    <m/>
    <m/>
    <m/>
    <m/>
    <m/>
    <m/>
    <m/>
    <m/>
    <s v="No"/>
    <n v="190"/>
    <m/>
    <m/>
    <x v="1"/>
    <d v="2019-11-06T18:53:19.000"/>
    <s v="AMAZING! Twelve municipal governments in #NovaScotia #CANADA call for an inquiry into #OffshoreDrilling | Information Morning - NS with Louise Renault, Portia Clark | Live Radio | CBC Listen  #nsfm2019 https://t.co/m5N0iVUBLu"/>
    <s v="https://www.cbc.ca/listen/live-radio/1-27-information-morning-ns/clip/15745117-twelve-municipal-governments-in-nova-scotia-call-for-an-inquiry-into-offshore-drilling"/>
    <s v="cbc.ca"/>
    <x v="29"/>
    <m/>
    <s v="http://pbs.twimg.com/profile_images/1064915840963764225/azMdSNEB_normal.jpg"/>
    <x v="93"/>
    <s v="https://twitter.com/#!/sierraclubcan/status/1192153003517775880"/>
    <m/>
    <m/>
    <s v="1192153003517775880"/>
    <m/>
    <b v="0"/>
    <n v="0"/>
    <s v=""/>
    <b v="0"/>
    <s v="en"/>
    <m/>
    <s v=""/>
    <b v="0"/>
    <n v="0"/>
    <s v=""/>
    <s v="Twitter Web App"/>
    <b v="0"/>
    <s v="1192153003517775880"/>
    <s v="Tweet"/>
    <n v="0"/>
    <n v="0"/>
    <m/>
    <m/>
    <m/>
    <m/>
    <m/>
    <m/>
    <m/>
    <m/>
    <n v="3"/>
    <s v="9"/>
    <s v="9"/>
    <n v="1"/>
    <n v="3.8461538461538463"/>
    <n v="0"/>
    <n v="0"/>
    <n v="0"/>
    <n v="0"/>
    <n v="25"/>
    <n v="96.15384615384616"/>
    <n v="26"/>
  </r>
  <r>
    <s v="sierraclubcan"/>
    <s v="sierraclubcan"/>
    <m/>
    <m/>
    <m/>
    <m/>
    <m/>
    <m/>
    <m/>
    <m/>
    <s v="No"/>
    <n v="191"/>
    <m/>
    <m/>
    <x v="1"/>
    <d v="2019-11-07T12:13:15.000"/>
    <s v="&quot;You can't eat #oil and you can't eat money.&quot;  Municipalities call for inquiry into effects of #OffshoreDrilling. #NovaScotia  #nsfm2019 https://t.co/DW5bCqJo06"/>
    <s v="https://www.thechronicleherald.ca/news/local/12-nova-scotia-municipalities-call-for-public-inquiry-into-the-impact-of-offshore-drilling-and-exploration-372635/"/>
    <s v="thechronicleherald.ca"/>
    <x v="30"/>
    <m/>
    <s v="http://pbs.twimg.com/profile_images/1064915840963764225/azMdSNEB_normal.jpg"/>
    <x v="94"/>
    <s v="https://twitter.com/#!/sierraclubcan/status/1192414711113027585"/>
    <m/>
    <m/>
    <s v="1192414711113027585"/>
    <m/>
    <b v="0"/>
    <n v="0"/>
    <s v=""/>
    <b v="0"/>
    <s v="en"/>
    <m/>
    <s v=""/>
    <b v="0"/>
    <n v="4"/>
    <s v=""/>
    <s v="Twitter Web App"/>
    <b v="0"/>
    <s v="1192414711113027585"/>
    <s v="Tweet"/>
    <n v="0"/>
    <n v="0"/>
    <m/>
    <m/>
    <m/>
    <m/>
    <m/>
    <m/>
    <m/>
    <m/>
    <n v="3"/>
    <s v="9"/>
    <s v="9"/>
    <n v="0"/>
    <n v="0"/>
    <n v="0"/>
    <n v="0"/>
    <n v="0"/>
    <n v="0"/>
    <n v="19"/>
    <n v="100"/>
    <n v="19"/>
  </r>
  <r>
    <s v="argylecolin"/>
    <s v="sierraclubcan"/>
    <m/>
    <m/>
    <m/>
    <m/>
    <m/>
    <m/>
    <m/>
    <m/>
    <s v="No"/>
    <n v="192"/>
    <m/>
    <m/>
    <x v="0"/>
    <d v="2019-11-07T14:03:40.000"/>
    <s v="RT @SierraClubCan: &quot;You can't eat #oil and you can't eat money.&quot;  Municipalities call for inquiry into effects of #OffshoreDrilling. #NovaSâ€¦"/>
    <m/>
    <m/>
    <x v="24"/>
    <m/>
    <s v="http://pbs.twimg.com/profile_images/972315392285736960/yTc2lUw1_normal.jpg"/>
    <x v="95"/>
    <s v="https://twitter.com/#!/argylecolin/status/1192442496934170624"/>
    <m/>
    <m/>
    <s v="1192442496934170624"/>
    <m/>
    <b v="0"/>
    <n v="0"/>
    <s v=""/>
    <b v="0"/>
    <s v="en"/>
    <m/>
    <s v=""/>
    <b v="0"/>
    <n v="4"/>
    <s v="1192414711113027585"/>
    <s v="Twitter for Android"/>
    <b v="0"/>
    <s v="1192414711113027585"/>
    <s v="Tweet"/>
    <n v="0"/>
    <n v="0"/>
    <m/>
    <m/>
    <m/>
    <m/>
    <m/>
    <m/>
    <m/>
    <m/>
    <n v="1"/>
    <s v="9"/>
    <s v="9"/>
    <n v="0"/>
    <n v="0"/>
    <n v="0"/>
    <n v="0"/>
    <n v="0"/>
    <n v="0"/>
    <n v="20"/>
    <n v="100"/>
    <n v="20"/>
  </r>
  <r>
    <s v="sunns902"/>
    <s v="therickhoweshow"/>
    <m/>
    <m/>
    <m/>
    <m/>
    <m/>
    <m/>
    <m/>
    <m/>
    <s v="No"/>
    <n v="196"/>
    <m/>
    <m/>
    <x v="0"/>
    <d v="2019-11-07T14:52:49.000"/>
    <s v="RT @BigJMcC: Mahone Bay Mayor David Devenne will be on @TheRickHoweShow today at 12:15 to explain why 12 Nova Scotia municipalities are calâ€¦"/>
    <m/>
    <m/>
    <x v="1"/>
    <m/>
    <s v="http://pbs.twimg.com/profile_images/951893133914144768/0zYitisF_normal.jpg"/>
    <x v="96"/>
    <s v="https://twitter.com/#!/sunns902/status/1192454866100195328"/>
    <m/>
    <m/>
    <s v="1192454866100195328"/>
    <m/>
    <b v="0"/>
    <n v="0"/>
    <s v=""/>
    <b v="0"/>
    <s v="en"/>
    <m/>
    <s v=""/>
    <b v="0"/>
    <n v="3"/>
    <s v="1192091285919862784"/>
    <s v="Twitter Web App"/>
    <b v="0"/>
    <s v="1192091285919862784"/>
    <s v="Tweet"/>
    <n v="0"/>
    <n v="0"/>
    <m/>
    <m/>
    <m/>
    <m/>
    <m/>
    <m/>
    <m/>
    <m/>
    <n v="1"/>
    <s v="6"/>
    <s v="6"/>
    <m/>
    <m/>
    <m/>
    <m/>
    <m/>
    <m/>
    <m/>
    <m/>
    <m/>
  </r>
  <r>
    <s v="sunns902"/>
    <s v="ffaw_unifor"/>
    <m/>
    <m/>
    <m/>
    <m/>
    <m/>
    <m/>
    <m/>
    <m/>
    <s v="No"/>
    <n v="197"/>
    <m/>
    <m/>
    <x v="0"/>
    <d v="2019-11-07T14:52:20.000"/>
    <s v="RT @RobinTress: Meanwhile in Newfoundland, @FFAW_Unifor is also fighting for recognition that the fisheries depend on healthy oceans, and fâ€¦"/>
    <m/>
    <m/>
    <x v="1"/>
    <m/>
    <s v="http://pbs.twimg.com/profile_images/951893133914144768/0zYitisF_normal.jpg"/>
    <x v="97"/>
    <s v="https://twitter.com/#!/sunns902/status/1192454745941778433"/>
    <m/>
    <m/>
    <s v="1192454745941778433"/>
    <m/>
    <b v="0"/>
    <n v="0"/>
    <s v=""/>
    <b v="0"/>
    <s v="en"/>
    <m/>
    <s v=""/>
    <b v="0"/>
    <n v="11"/>
    <s v="1192220066659676160"/>
    <s v="Twitter Web App"/>
    <b v="0"/>
    <s v="1192220066659676160"/>
    <s v="Tweet"/>
    <n v="0"/>
    <n v="0"/>
    <m/>
    <m/>
    <m/>
    <m/>
    <m/>
    <m/>
    <m/>
    <m/>
    <n v="1"/>
    <s v="6"/>
    <s v="2"/>
    <m/>
    <m/>
    <m/>
    <m/>
    <m/>
    <m/>
    <m/>
    <m/>
    <m/>
  </r>
  <r>
    <s v="councilofcdns"/>
    <s v="robintress"/>
    <m/>
    <m/>
    <m/>
    <m/>
    <m/>
    <m/>
    <m/>
    <m/>
    <s v="No"/>
    <n v="202"/>
    <m/>
    <m/>
    <x v="0"/>
    <d v="2019-11-06T22:47:44.000"/>
    <s v="RT @RobinTress: While all of this was going the signatures on our petition calling for an inquiry and moratorium on #offshoredrilling tippeâ€¦"/>
    <m/>
    <m/>
    <x v="3"/>
    <m/>
    <s v="http://pbs.twimg.com/profile_images/1206808899/leaf-200_normal.jpg"/>
    <x v="98"/>
    <s v="https://twitter.com/#!/councilofcdns/status/1192211994499264513"/>
    <m/>
    <m/>
    <s v="1192211994499264513"/>
    <m/>
    <b v="0"/>
    <n v="0"/>
    <s v=""/>
    <b v="0"/>
    <s v="en"/>
    <m/>
    <s v=""/>
    <b v="0"/>
    <n v="2"/>
    <s v="1192196272549244934"/>
    <s v="Twitter for iPhone"/>
    <b v="0"/>
    <s v="1192196272549244934"/>
    <s v="Tweet"/>
    <n v="0"/>
    <n v="0"/>
    <m/>
    <m/>
    <m/>
    <m/>
    <m/>
    <m/>
    <m/>
    <m/>
    <n v="2"/>
    <s v="2"/>
    <s v="2"/>
    <n v="0"/>
    <n v="0"/>
    <n v="0"/>
    <n v="0"/>
    <n v="0"/>
    <n v="0"/>
    <n v="22"/>
    <n v="100"/>
    <n v="22"/>
  </r>
  <r>
    <s v="councilofcdns"/>
    <s v="ffaw_unifor"/>
    <m/>
    <m/>
    <m/>
    <m/>
    <m/>
    <m/>
    <m/>
    <m/>
    <s v="No"/>
    <n v="203"/>
    <m/>
    <m/>
    <x v="0"/>
    <d v="2019-11-07T19:21:31.000"/>
    <s v="RT @RobinTress: Meanwhile in Newfoundland, @FFAW_Unifor is also fighting for recognition that the fisheries depend on healthy oceans, and fâ€¦"/>
    <m/>
    <m/>
    <x v="1"/>
    <m/>
    <s v="http://pbs.twimg.com/profile_images/1206808899/leaf-200_normal.jpg"/>
    <x v="99"/>
    <s v="https://twitter.com/#!/councilofcdns/status/1192522485658476544"/>
    <m/>
    <m/>
    <s v="1192522485658476544"/>
    <m/>
    <b v="0"/>
    <n v="0"/>
    <s v=""/>
    <b v="0"/>
    <s v="en"/>
    <m/>
    <s v=""/>
    <b v="0"/>
    <n v="11"/>
    <s v="1192220066659676160"/>
    <s v="Twitter for iPhone"/>
    <b v="0"/>
    <s v="1192220066659676160"/>
    <s v="Tweet"/>
    <n v="0"/>
    <n v="0"/>
    <m/>
    <m/>
    <m/>
    <m/>
    <m/>
    <m/>
    <m/>
    <m/>
    <n v="1"/>
    <s v="2"/>
    <s v="2"/>
    <n v="1"/>
    <n v="5"/>
    <n v="0"/>
    <n v="0"/>
    <n v="0"/>
    <n v="0"/>
    <n v="19"/>
    <n v="95"/>
    <n v="20"/>
  </r>
  <r>
    <s v="opirgtoronto"/>
    <s v="ffaw_unifor"/>
    <m/>
    <m/>
    <m/>
    <m/>
    <m/>
    <m/>
    <m/>
    <m/>
    <s v="No"/>
    <n v="205"/>
    <m/>
    <m/>
    <x v="0"/>
    <d v="2019-11-07T19:24:13.000"/>
    <s v="RT @RobinTress: Meanwhile in Newfoundland, @FFAW_Unifor is also fighting for recognition that the fisheries depend on healthy oceans, and fâ€¦"/>
    <m/>
    <m/>
    <x v="1"/>
    <m/>
    <s v="http://pbs.twimg.com/profile_images/1022509641719312385/2svvmsyj_normal.jpg"/>
    <x v="100"/>
    <s v="https://twitter.com/#!/opirgtoronto/status/1192523164527529984"/>
    <m/>
    <m/>
    <s v="1192523164527529984"/>
    <m/>
    <b v="0"/>
    <n v="0"/>
    <s v=""/>
    <b v="0"/>
    <s v="en"/>
    <m/>
    <s v=""/>
    <b v="0"/>
    <n v="11"/>
    <s v="1192220066659676160"/>
    <s v="Twitter Web App"/>
    <b v="0"/>
    <s v="1192220066659676160"/>
    <s v="Tweet"/>
    <n v="0"/>
    <n v="0"/>
    <m/>
    <m/>
    <m/>
    <m/>
    <m/>
    <m/>
    <m/>
    <m/>
    <n v="1"/>
    <s v="2"/>
    <s v="2"/>
    <m/>
    <m/>
    <m/>
    <m/>
    <m/>
    <m/>
    <m/>
    <m/>
    <m/>
  </r>
  <r>
    <s v="net2ayurveda"/>
    <s v="ffaw_unifor"/>
    <m/>
    <m/>
    <m/>
    <m/>
    <m/>
    <m/>
    <m/>
    <m/>
    <s v="No"/>
    <n v="207"/>
    <m/>
    <m/>
    <x v="0"/>
    <d v="2019-11-07T19:27:43.000"/>
    <s v="RT @RobinTress: Meanwhile in Newfoundland, @FFAW_Unifor is also fighting for recognition that the fisheries depend on healthy oceans, and fâ€¦"/>
    <m/>
    <m/>
    <x v="1"/>
    <m/>
    <s v="http://pbs.twimg.com/profile_images/891361823265402880/LbDfMOop_normal.jpg"/>
    <x v="101"/>
    <s v="https://twitter.com/#!/net2ayurveda/status/1192524046061252608"/>
    <m/>
    <m/>
    <s v="1192524046061252608"/>
    <m/>
    <b v="0"/>
    <n v="0"/>
    <s v=""/>
    <b v="0"/>
    <s v="en"/>
    <m/>
    <s v=""/>
    <b v="0"/>
    <n v="11"/>
    <s v="1192220066659676160"/>
    <s v="TweetDeck"/>
    <b v="0"/>
    <s v="1192220066659676160"/>
    <s v="Tweet"/>
    <n v="0"/>
    <n v="0"/>
    <m/>
    <m/>
    <m/>
    <m/>
    <m/>
    <m/>
    <m/>
    <m/>
    <n v="1"/>
    <s v="2"/>
    <s v="2"/>
    <m/>
    <m/>
    <m/>
    <m/>
    <m/>
    <m/>
    <m/>
    <m/>
    <m/>
  </r>
  <r>
    <s v="nrdc_af"/>
    <s v="nrdc_af"/>
    <m/>
    <m/>
    <m/>
    <m/>
    <m/>
    <m/>
    <m/>
    <m/>
    <s v="No"/>
    <n v="209"/>
    <m/>
    <m/>
    <x v="1"/>
    <d v="2019-10-28T01:22:00.000"/>
    <s v="Trump's offshore drilling plan is a climate disaster. Burning all the oil and gas he wants to drill would add as ma… https://t.co/VJVL1F8qXp"/>
    <s v="https://twitter.com/i/web/status/1188626938811867137"/>
    <s v="twitter.com"/>
    <x v="1"/>
    <m/>
    <s v="http://pbs.twimg.com/profile_images/885171092188532737/RN-Xynsf_normal.jpg"/>
    <x v="102"/>
    <s v="https://twitter.com/#!/nrdc_af/status/1188626938811867137"/>
    <m/>
    <m/>
    <s v="1188626938811867137"/>
    <m/>
    <b v="0"/>
    <n v="0"/>
    <s v=""/>
    <b v="0"/>
    <s v="en"/>
    <m/>
    <s v=""/>
    <b v="0"/>
    <n v="0"/>
    <s v=""/>
    <s v="Sprout Social"/>
    <b v="1"/>
    <s v="1188626938811867137"/>
    <s v="Tweet"/>
    <n v="0"/>
    <n v="0"/>
    <m/>
    <m/>
    <m/>
    <m/>
    <m/>
    <m/>
    <m/>
    <m/>
    <n v="2"/>
    <s v="5"/>
    <s v="5"/>
    <n v="0"/>
    <n v="0"/>
    <n v="2"/>
    <n v="9.090909090909092"/>
    <n v="0"/>
    <n v="0"/>
    <n v="20"/>
    <n v="90.9090909090909"/>
    <n v="22"/>
  </r>
  <r>
    <s v="nrdc_af"/>
    <s v="nrdc_af"/>
    <m/>
    <m/>
    <m/>
    <m/>
    <m/>
    <m/>
    <m/>
    <m/>
    <s v="No"/>
    <n v="210"/>
    <m/>
    <m/>
    <x v="1"/>
    <d v="2019-10-28T16:05:02.000"/>
    <s v="Trump's offshore drilling plan is a disaster for coastal communities. It would result in 10 times more oil spills t… https://t.co/AM4azUd3Tj"/>
    <s v="https://twitter.com/i/web/status/1188849163246755841"/>
    <s v="twitter.com"/>
    <x v="1"/>
    <m/>
    <s v="http://pbs.twimg.com/profile_images/885171092188532737/RN-Xynsf_normal.jpg"/>
    <x v="103"/>
    <s v="https://twitter.com/#!/nrdc_af/status/1188849163246755841"/>
    <m/>
    <m/>
    <s v="1188849163246755841"/>
    <m/>
    <b v="0"/>
    <n v="0"/>
    <s v=""/>
    <b v="0"/>
    <s v="en"/>
    <m/>
    <s v=""/>
    <b v="0"/>
    <n v="0"/>
    <s v=""/>
    <s v="Sprout Social"/>
    <b v="1"/>
    <s v="1188849163246755841"/>
    <s v="Tweet"/>
    <n v="0"/>
    <n v="0"/>
    <m/>
    <m/>
    <m/>
    <m/>
    <m/>
    <m/>
    <m/>
    <m/>
    <n v="2"/>
    <s v="5"/>
    <s v="5"/>
    <n v="0"/>
    <n v="0"/>
    <n v="1"/>
    <n v="5"/>
    <n v="0"/>
    <n v="0"/>
    <n v="19"/>
    <n v="95"/>
    <n v="20"/>
  </r>
  <r>
    <s v="holisticpsy1"/>
    <s v="nrdc_af"/>
    <m/>
    <m/>
    <m/>
    <m/>
    <m/>
    <m/>
    <m/>
    <m/>
    <s v="No"/>
    <n v="211"/>
    <m/>
    <m/>
    <x v="0"/>
    <d v="2019-10-18T06:04:27.000"/>
    <s v="offshoredrilling via NodeXL https://t.co/92tI4Fn2UO_x000a_@brianfrosh_x000a_@bigjmcc_x000a_@danbacher_x000a_@kevindk82_x000a_@enviroaction_x000a_@plattsoil_x000a_@stateimpactcntr_x000a_@turtlewoman777_x000a_@henrymcmaster_x000a_@nrdc_af_x000a__x000a_Top hashtags:_x000a_#offshoredrilling_x000a_#jerrybrown_x000a_#califmpas_x000a_#sableisland_x000a_#drilling_x000a_#oilandgas /"/>
    <s v="https://nodexlgraphgallery.org/Pages/Graph.aspx?graphID=180127"/>
    <s v="nodexlgraphgallery.org"/>
    <x v="31"/>
    <m/>
    <s v="http://pbs.twimg.com/profile_images/1145517762447630336/oG-uFTwO_normal.png"/>
    <x v="104"/>
    <s v="https://twitter.com/#!/holisticpsy1/status/1185074139691913216"/>
    <m/>
    <m/>
    <s v="1185074139691913216"/>
    <m/>
    <b v="0"/>
    <n v="4"/>
    <s v=""/>
    <b v="0"/>
    <s v="en"/>
    <m/>
    <s v=""/>
    <b v="0"/>
    <n v="2"/>
    <s v=""/>
    <s v="Twitter for Android"/>
    <b v="0"/>
    <s v="1185074139691913216"/>
    <s v="Retweet"/>
    <n v="0"/>
    <n v="0"/>
    <m/>
    <m/>
    <m/>
    <m/>
    <m/>
    <m/>
    <m/>
    <m/>
    <n v="1"/>
    <s v="5"/>
    <s v="5"/>
    <m/>
    <m/>
    <m/>
    <m/>
    <m/>
    <m/>
    <m/>
    <m/>
    <m/>
  </r>
  <r>
    <s v="robintress"/>
    <s v="ffaw_unifor"/>
    <m/>
    <m/>
    <m/>
    <m/>
    <m/>
    <m/>
    <m/>
    <m/>
    <s v="No"/>
    <n v="215"/>
    <m/>
    <m/>
    <x v="0"/>
    <d v="2019-11-06T23:19:48.000"/>
    <s v="Meanwhile in Newfoundland, @FFAW_Unifor is also fighting for recognition that the fisheries depend on healthy oceans, and fishermen need to be heard when they raise concerns about #offshoredrilling https://t.co/nioQtFogUR #nspoli #nsfm2019 #protectoffshorens"/>
    <s v="https://www.cbc.ca/news/canada/newfoundland-labrador/ffaw-billion-dollar-crab-1.5346846"/>
    <s v="cbc.ca"/>
    <x v="32"/>
    <m/>
    <s v="http://pbs.twimg.com/profile_images/1184415129326280704/VQyaL6Jy_normal.jpg"/>
    <x v="105"/>
    <s v="https://twitter.com/#!/robintress/status/1192220066659676160"/>
    <m/>
    <m/>
    <s v="1192220066659676160"/>
    <m/>
    <b v="0"/>
    <n v="20"/>
    <s v=""/>
    <b v="0"/>
    <s v="en"/>
    <m/>
    <s v=""/>
    <b v="0"/>
    <n v="11"/>
    <s v=""/>
    <s v="Twitter for iPhone"/>
    <b v="0"/>
    <s v="1192220066659676160"/>
    <s v="Tweet"/>
    <n v="0"/>
    <n v="0"/>
    <m/>
    <m/>
    <m/>
    <m/>
    <m/>
    <m/>
    <m/>
    <m/>
    <n v="1"/>
    <s v="2"/>
    <s v="2"/>
    <n v="1"/>
    <n v="3.225806451612903"/>
    <n v="1"/>
    <n v="3.225806451612903"/>
    <n v="0"/>
    <n v="0"/>
    <n v="29"/>
    <n v="93.54838709677419"/>
    <n v="31"/>
  </r>
  <r>
    <s v="nschtein"/>
    <s v="ffaw_unifor"/>
    <m/>
    <m/>
    <m/>
    <m/>
    <m/>
    <m/>
    <m/>
    <m/>
    <s v="No"/>
    <n v="216"/>
    <m/>
    <m/>
    <x v="0"/>
    <d v="2019-11-07T20:10:10.000"/>
    <s v="RT @RobinTress: Meanwhile in Newfoundland, @FFAW_Unifor is also fighting for recognition that the fisheries depend on healthy oceans, and fâ€¦"/>
    <m/>
    <m/>
    <x v="1"/>
    <m/>
    <s v="http://pbs.twimg.com/profile_images/3383548792/133e4da39c4016853108b38136c021ba_normal.jpeg"/>
    <x v="106"/>
    <s v="https://twitter.com/#!/nschtein/status/1192534730412982272"/>
    <m/>
    <m/>
    <s v="1192534730412982272"/>
    <m/>
    <b v="0"/>
    <n v="0"/>
    <s v=""/>
    <b v="0"/>
    <s v="en"/>
    <m/>
    <s v=""/>
    <b v="0"/>
    <n v="11"/>
    <s v="1192220066659676160"/>
    <s v="Twitter Web App"/>
    <b v="0"/>
    <s v="1192220066659676160"/>
    <s v="Tweet"/>
    <n v="0"/>
    <n v="0"/>
    <m/>
    <m/>
    <m/>
    <m/>
    <m/>
    <m/>
    <m/>
    <m/>
    <n v="1"/>
    <s v="2"/>
    <s v="2"/>
    <m/>
    <m/>
    <m/>
    <m/>
    <m/>
    <m/>
    <m/>
    <m/>
    <m/>
  </r>
  <r>
    <s v="robintress"/>
    <s v="robintress"/>
    <m/>
    <m/>
    <m/>
    <m/>
    <m/>
    <m/>
    <m/>
    <m/>
    <s v="No"/>
    <n v="217"/>
    <m/>
    <m/>
    <x v="1"/>
    <d v="2019-11-06T21:45:15.000"/>
    <s v="While all of this was going the signatures on our petition calling for an inquiry and moratorium on #offshoredrilling tipped past 66,000!  https://t.co/eI8I0GDFaR"/>
    <s v="https://secure.canadians.org/page/20746/petition/1"/>
    <s v="canadians.org"/>
    <x v="3"/>
    <m/>
    <s v="http://pbs.twimg.com/profile_images/1184415129326280704/VQyaL6Jy_normal.jpg"/>
    <x v="52"/>
    <s v="https://twitter.com/#!/robintress/status/1192196272549244934"/>
    <m/>
    <m/>
    <s v="1192196272549244934"/>
    <s v="1192196271420907520"/>
    <b v="0"/>
    <n v="3"/>
    <s v="318415743"/>
    <b v="0"/>
    <s v="en"/>
    <m/>
    <s v=""/>
    <b v="0"/>
    <n v="2"/>
    <s v=""/>
    <s v="Twitter Web App"/>
    <b v="0"/>
    <s v="1192196271420907520"/>
    <s v="Tweet"/>
    <n v="0"/>
    <n v="0"/>
    <m/>
    <m/>
    <m/>
    <m/>
    <m/>
    <m/>
    <m/>
    <m/>
    <n v="2"/>
    <s v="2"/>
    <s v="2"/>
    <n v="0"/>
    <n v="0"/>
    <n v="0"/>
    <n v="0"/>
    <n v="0"/>
    <n v="0"/>
    <n v="23"/>
    <n v="100"/>
    <n v="23"/>
  </r>
  <r>
    <s v="robintress"/>
    <s v="robintress"/>
    <m/>
    <m/>
    <m/>
    <m/>
    <m/>
    <m/>
    <m/>
    <m/>
    <s v="No"/>
    <n v="218"/>
    <m/>
    <m/>
    <x v="1"/>
    <d v="2019-11-06T21:45:16.000"/>
    <s v="And it's only Wednesday! On Friday evening we're hosting a public discussion in #MahoneBay on how local communities can and should fight for an inquiry and moratorium on #offshoredrilling! All are welcome (especially municipal reps!) #nspoli  #nsfm2019 https://t.co/u6QGv3yJK6"/>
    <s v="https://www.facebook.com/events/677705545968483/"/>
    <s v="facebook.com"/>
    <x v="33"/>
    <m/>
    <s v="http://pbs.twimg.com/profile_images/1184415129326280704/VQyaL6Jy_normal.jpg"/>
    <x v="107"/>
    <s v="https://twitter.com/#!/robintress/status/1192196273920757761"/>
    <m/>
    <m/>
    <s v="1192196273920757761"/>
    <s v="1192196272549244934"/>
    <b v="0"/>
    <n v="2"/>
    <s v="318415743"/>
    <b v="0"/>
    <s v="en"/>
    <m/>
    <s v=""/>
    <b v="0"/>
    <n v="1"/>
    <s v=""/>
    <s v="Twitter Web App"/>
    <b v="0"/>
    <s v="1192196272549244934"/>
    <s v="Tweet"/>
    <n v="0"/>
    <n v="0"/>
    <m/>
    <m/>
    <m/>
    <m/>
    <m/>
    <m/>
    <m/>
    <m/>
    <n v="2"/>
    <s v="2"/>
    <s v="2"/>
    <n v="1"/>
    <n v="2.7027027027027026"/>
    <n v="0"/>
    <n v="0"/>
    <n v="0"/>
    <n v="0"/>
    <n v="36"/>
    <n v="97.29729729729729"/>
    <n v="37"/>
  </r>
  <r>
    <s v="grayhairjoe"/>
    <s v="nc_governor"/>
    <m/>
    <m/>
    <m/>
    <m/>
    <m/>
    <m/>
    <m/>
    <m/>
    <s v="No"/>
    <n v="223"/>
    <m/>
    <m/>
    <x v="0"/>
    <d v="2019-11-08T19:16:09.000"/>
    <s v="RT @tvickBREDL: @NC_Governor Like they are fighting #offshoredrilling?"/>
    <m/>
    <m/>
    <x v="3"/>
    <m/>
    <s v="http://pbs.twimg.com/profile_images/1169095678498394118/t5UsM-ib_normal.jpg"/>
    <x v="108"/>
    <s v="https://twitter.com/#!/grayhairjoe/status/1192883524468129796"/>
    <m/>
    <m/>
    <s v="1192883524468129796"/>
    <m/>
    <b v="0"/>
    <n v="0"/>
    <s v=""/>
    <b v="0"/>
    <s v="en"/>
    <m/>
    <s v=""/>
    <b v="0"/>
    <n v="2"/>
    <s v="1192883352845635584"/>
    <s v="Twitter Web App"/>
    <b v="0"/>
    <s v="1192883352845635584"/>
    <s v="Tweet"/>
    <n v="0"/>
    <n v="0"/>
    <m/>
    <m/>
    <m/>
    <m/>
    <m/>
    <m/>
    <m/>
    <m/>
    <n v="1"/>
    <s v="8"/>
    <s v="8"/>
    <m/>
    <m/>
    <m/>
    <m/>
    <m/>
    <m/>
    <m/>
    <m/>
    <m/>
  </r>
  <r>
    <s v="tvickbredl"/>
    <s v="nc_governor"/>
    <m/>
    <m/>
    <m/>
    <m/>
    <m/>
    <m/>
    <m/>
    <m/>
    <s v="No"/>
    <n v="225"/>
    <m/>
    <m/>
    <x v="2"/>
    <d v="2019-11-08T19:15:28.000"/>
    <s v="@NC_Governor Like they are fighting #offshoredrilling?"/>
    <m/>
    <m/>
    <x v="3"/>
    <m/>
    <s v="http://pbs.twimg.com/profile_images/1063435487606710272/qKxX5vga_normal.jpg"/>
    <x v="109"/>
    <s v="https://twitter.com/#!/tvickbredl/status/1192883352845635584"/>
    <m/>
    <m/>
    <s v="1192883352845635584"/>
    <s v="1192877201148010498"/>
    <b v="0"/>
    <n v="3"/>
    <s v="18580767"/>
    <b v="0"/>
    <s v="en"/>
    <m/>
    <s v=""/>
    <b v="0"/>
    <n v="2"/>
    <s v=""/>
    <s v="Twitter Web App"/>
    <b v="0"/>
    <s v="1192877201148010498"/>
    <s v="Tweet"/>
    <n v="0"/>
    <n v="0"/>
    <m/>
    <m/>
    <m/>
    <m/>
    <m/>
    <m/>
    <m/>
    <m/>
    <n v="1"/>
    <s v="8"/>
    <s v="8"/>
    <n v="1"/>
    <n v="16.666666666666668"/>
    <n v="0"/>
    <n v="0"/>
    <n v="0"/>
    <n v="0"/>
    <n v="5"/>
    <n v="83.33333333333333"/>
    <n v="6"/>
  </r>
  <r>
    <s v="nofrackkeely"/>
    <s v="nc_governor"/>
    <m/>
    <m/>
    <m/>
    <m/>
    <m/>
    <m/>
    <m/>
    <m/>
    <s v="No"/>
    <n v="226"/>
    <m/>
    <m/>
    <x v="0"/>
    <d v="2019-11-09T01:56:12.000"/>
    <s v="RT @tvickBREDL: @NC_Governor Like they are fighting #offshoredrilling?"/>
    <m/>
    <m/>
    <x v="3"/>
    <m/>
    <s v="http://pbs.twimg.com/profile_images/454614393519472642/EgRaulju_normal.jpeg"/>
    <x v="110"/>
    <s v="https://twitter.com/#!/nofrackkeely/status/1192984200628129792"/>
    <m/>
    <m/>
    <s v="1192984200628129792"/>
    <m/>
    <b v="0"/>
    <n v="0"/>
    <s v=""/>
    <b v="0"/>
    <s v="en"/>
    <m/>
    <s v=""/>
    <b v="0"/>
    <n v="2"/>
    <s v="1192883352845635584"/>
    <s v="Twitter for iPhone"/>
    <b v="0"/>
    <s v="1192883352845635584"/>
    <s v="Tweet"/>
    <n v="0"/>
    <n v="0"/>
    <m/>
    <m/>
    <m/>
    <m/>
    <m/>
    <m/>
    <m/>
    <m/>
    <n v="1"/>
    <s v="8"/>
    <s v="8"/>
    <m/>
    <m/>
    <m/>
    <m/>
    <m/>
    <m/>
    <m/>
    <m/>
    <m/>
  </r>
  <r>
    <s v="danbacher"/>
    <s v="plattsoil"/>
    <m/>
    <m/>
    <m/>
    <m/>
    <m/>
    <m/>
    <m/>
    <m/>
    <s v="No"/>
    <n v="229"/>
    <m/>
    <m/>
    <x v="0"/>
    <d v="2019-11-03T00:32:22.000"/>
    <s v="RT @HolisticPsy1: offshoredrilling via NodeXL https://t.co/92tI4Fn2UO_x000a_@brianfrosh_x000a_@bigjmcc_x000a_@danbacher_x000a_@kevindk82_x000a_@enviroaction_x000a_@plattsoil_x000a_@â€¦"/>
    <s v="https://nodexlgraphgallery.org/Pages/Graph.aspx?graphID=180127"/>
    <s v="nodexlgraphgallery.org"/>
    <x v="1"/>
    <m/>
    <s v="http://pbs.twimg.com/profile_images/565710210614824960/_tjijrkv_normal.jpeg"/>
    <x v="111"/>
    <s v="https://twitter.com/#!/danbacher/status/1190788776479453184"/>
    <m/>
    <m/>
    <s v="1190788776479453184"/>
    <m/>
    <b v="0"/>
    <n v="0"/>
    <s v=""/>
    <b v="0"/>
    <s v="en"/>
    <m/>
    <s v=""/>
    <b v="0"/>
    <n v="2"/>
    <s v="1185074139691913216"/>
    <s v="Twitter Web App"/>
    <b v="0"/>
    <s v="1185074139691913216"/>
    <s v="Tweet"/>
    <n v="0"/>
    <n v="0"/>
    <m/>
    <m/>
    <m/>
    <m/>
    <m/>
    <m/>
    <m/>
    <m/>
    <n v="1"/>
    <s v="5"/>
    <s v="5"/>
    <m/>
    <m/>
    <m/>
    <m/>
    <m/>
    <m/>
    <m/>
    <m/>
    <m/>
  </r>
  <r>
    <s v="bigjmcc"/>
    <s v="bigjmcc"/>
    <m/>
    <m/>
    <m/>
    <m/>
    <m/>
    <m/>
    <m/>
    <m/>
    <s v="No"/>
    <n v="234"/>
    <m/>
    <m/>
    <x v="1"/>
    <d v="2019-11-01T18:45:17.000"/>
    <s v="MEDIA ADVISORY: Twelve NS municipal governments call for offshore drilling inquiry_x000a__x000a_NEWS CONFERENCE: Tues. Nov. 5th… https://t.co/H1ZoskSka8"/>
    <s v="https://twitter.com/i/web/status/1190339041067257858"/>
    <s v="twitter.com"/>
    <x v="1"/>
    <m/>
    <s v="http://pbs.twimg.com/profile_images/1192414760417054723/wCylZKKG_normal.jpg"/>
    <x v="112"/>
    <s v="https://twitter.com/#!/bigjmcc/status/1190339041067257858"/>
    <m/>
    <m/>
    <s v="1190339041067257858"/>
    <m/>
    <b v="0"/>
    <n v="0"/>
    <s v=""/>
    <b v="0"/>
    <s v="en"/>
    <m/>
    <s v=""/>
    <b v="0"/>
    <n v="0"/>
    <s v=""/>
    <s v="Twitter Web App"/>
    <b v="1"/>
    <s v="1190339041067257858"/>
    <s v="Tweet"/>
    <n v="0"/>
    <n v="0"/>
    <m/>
    <m/>
    <m/>
    <m/>
    <m/>
    <m/>
    <m/>
    <m/>
    <n v="5"/>
    <s v="1"/>
    <s v="1"/>
    <n v="0"/>
    <n v="0"/>
    <n v="0"/>
    <n v="0"/>
    <n v="0"/>
    <n v="0"/>
    <n v="16"/>
    <n v="100"/>
    <n v="16"/>
  </r>
  <r>
    <s v="bigjmcc"/>
    <s v="bigjmcc"/>
    <m/>
    <m/>
    <m/>
    <m/>
    <m/>
    <m/>
    <m/>
    <m/>
    <s v="No"/>
    <n v="235"/>
    <m/>
    <m/>
    <x v="1"/>
    <d v="2019-11-04T12:43:13.000"/>
    <s v="RT @BigJMcC: MEDIA ADVISORY: Twelve NS municipal governments call for offshore drilling inquiry_x000a__x000a_NEWS CONFERENCE: Tues. Nov. 5th, 3PM, 1313â€¦"/>
    <m/>
    <m/>
    <x v="1"/>
    <m/>
    <s v="http://pbs.twimg.com/profile_images/1192414760417054723/wCylZKKG_normal.jpg"/>
    <x v="113"/>
    <s v="https://twitter.com/#!/bigjmcc/status/1191335089285849090"/>
    <m/>
    <m/>
    <s v="1191335089285849090"/>
    <m/>
    <b v="0"/>
    <n v="0"/>
    <s v=""/>
    <b v="0"/>
    <s v="en"/>
    <m/>
    <s v=""/>
    <b v="0"/>
    <n v="8"/>
    <s v="1190339041067257858"/>
    <s v="Twitter Web App"/>
    <b v="0"/>
    <s v="1190339041067257858"/>
    <s v="Tweet"/>
    <n v="0"/>
    <n v="0"/>
    <m/>
    <m/>
    <m/>
    <m/>
    <m/>
    <m/>
    <m/>
    <m/>
    <n v="5"/>
    <s v="1"/>
    <s v="1"/>
    <n v="0"/>
    <n v="0"/>
    <n v="0"/>
    <n v="0"/>
    <n v="0"/>
    <n v="0"/>
    <n v="20"/>
    <n v="100"/>
    <n v="20"/>
  </r>
  <r>
    <s v="bigjmcc"/>
    <s v="bigjmcc"/>
    <m/>
    <m/>
    <m/>
    <m/>
    <m/>
    <m/>
    <m/>
    <m/>
    <s v="No"/>
    <n v="236"/>
    <m/>
    <m/>
    <x v="1"/>
    <d v="2019-11-05T19:11:01.000"/>
    <s v="â¦@GreenMissionâ© introduces municipal leaders whose councils have passed motions calling for a public inquiry into #OffshoreDrilling in Nova Scotia. â¦@CNSOPBâ© â¦@nsfedmuniâ© #nspoli â¦@NS_Energy_Minesâ© â¦@HomeMattersCBâ© https://t.co/elCntbDjsT"/>
    <m/>
    <m/>
    <x v="34"/>
    <s v="https://pbs.twimg.com/media/EIobS2zXkAAPXo7.jpg"/>
    <s v="https://pbs.twimg.com/media/EIobS2zXkAAPXo7.jpg"/>
    <x v="114"/>
    <s v="https://twitter.com/#!/bigjmcc/status/1191795067587043335"/>
    <m/>
    <m/>
    <s v="1191795067587043335"/>
    <m/>
    <b v="0"/>
    <n v="3"/>
    <s v=""/>
    <b v="0"/>
    <s v="en"/>
    <m/>
    <s v=""/>
    <b v="0"/>
    <n v="2"/>
    <s v=""/>
    <s v="Twitter for iPhone"/>
    <b v="0"/>
    <s v="1191795067587043335"/>
    <s v="Tweet"/>
    <n v="0"/>
    <n v="0"/>
    <m/>
    <m/>
    <m/>
    <m/>
    <m/>
    <m/>
    <m/>
    <m/>
    <n v="5"/>
    <s v="1"/>
    <s v="1"/>
    <n v="0"/>
    <n v="0"/>
    <n v="0"/>
    <n v="0"/>
    <n v="0"/>
    <n v="0"/>
    <n v="29"/>
    <n v="100"/>
    <n v="29"/>
  </r>
  <r>
    <s v="bigjmcc"/>
    <s v="bigjmcc"/>
    <m/>
    <m/>
    <m/>
    <m/>
    <m/>
    <m/>
    <m/>
    <m/>
    <s v="No"/>
    <n v="237"/>
    <m/>
    <m/>
    <x v="1"/>
    <d v="2019-11-05T19:19:07.000"/>
    <s v="Mahone Bay Mayor David Deveney and Digby County Deputy Mayor Linda Gregory are urging the federal govt. to launch a public inquiry into #offshoredrilling. https://t.co/5GfRR86lpe"/>
    <m/>
    <m/>
    <x v="3"/>
    <s v="https://pbs.twimg.com/media/EIodJY-WwAMe0v0.jpg"/>
    <s v="https://pbs.twimg.com/media/EIodJY-WwAMe0v0.jpg"/>
    <x v="115"/>
    <s v="https://twitter.com/#!/bigjmcc/status/1191797106304077824"/>
    <m/>
    <m/>
    <s v="1191797106304077824"/>
    <s v="1191795067587043335"/>
    <b v="0"/>
    <n v="1"/>
    <s v="144876537"/>
    <b v="0"/>
    <s v="en"/>
    <m/>
    <s v=""/>
    <b v="0"/>
    <n v="0"/>
    <s v=""/>
    <s v="Twitter for iPhone"/>
    <b v="0"/>
    <s v="1191795067587043335"/>
    <s v="Tweet"/>
    <n v="0"/>
    <n v="0"/>
    <m/>
    <m/>
    <m/>
    <m/>
    <m/>
    <m/>
    <m/>
    <m/>
    <n v="5"/>
    <s v="1"/>
    <s v="1"/>
    <n v="0"/>
    <n v="0"/>
    <n v="0"/>
    <n v="0"/>
    <n v="0"/>
    <n v="0"/>
    <n v="24"/>
    <n v="100"/>
    <n v="24"/>
  </r>
  <r>
    <s v="bigjmcc"/>
    <s v="bigjmcc"/>
    <m/>
    <m/>
    <m/>
    <m/>
    <m/>
    <m/>
    <m/>
    <m/>
    <s v="No"/>
    <n v="238"/>
    <m/>
    <m/>
    <x v="1"/>
    <d v="2019-11-06T00:51:04.000"/>
    <s v="#nsfm2019 #offshoredrilling #NovaScotia https://t.co/X6MKf8JwKy"/>
    <s v="https://twitter.com/chronicleherald/status/1191841368601182208"/>
    <s v="twitter.com"/>
    <x v="26"/>
    <m/>
    <s v="http://pbs.twimg.com/profile_images/1192414760417054723/wCylZKKG_normal.jpg"/>
    <x v="116"/>
    <s v="https://twitter.com/#!/bigjmcc/status/1191880643006861312"/>
    <m/>
    <m/>
    <s v="1191880643006861312"/>
    <m/>
    <b v="0"/>
    <n v="0"/>
    <s v=""/>
    <b v="1"/>
    <s v="und"/>
    <m/>
    <s v="1191841368601182208"/>
    <b v="0"/>
    <n v="1"/>
    <s v=""/>
    <s v="Twitter for iPhone"/>
    <b v="0"/>
    <s v="1191880643006861312"/>
    <s v="Tweet"/>
    <n v="0"/>
    <n v="0"/>
    <s v="-64.237659,43.366298 _x000a_-59.385802,43.366298 _x000a_-59.385802,45.27617 _x000a_-64.237659,45.27617"/>
    <s v="Canada"/>
    <s v="CA"/>
    <s v="Halifax, Nova Scotia"/>
    <s v="5d058f2e9fe1516c"/>
    <s v="Halifax"/>
    <s v="city"/>
    <s v="https://api.twitter.com/1.1/geo/id/5d058f2e9fe1516c.json"/>
    <n v="5"/>
    <s v="1"/>
    <s v="1"/>
    <n v="0"/>
    <n v="0"/>
    <n v="0"/>
    <n v="0"/>
    <n v="0"/>
    <n v="0"/>
    <n v="3"/>
    <n v="100"/>
    <n v="3"/>
  </r>
  <r>
    <s v="holisticpsy1"/>
    <s v="holisticpsy1"/>
    <m/>
    <m/>
    <m/>
    <m/>
    <m/>
    <m/>
    <m/>
    <m/>
    <s v="No"/>
    <n v="244"/>
    <m/>
    <m/>
    <x v="1"/>
    <d v="2019-11-07T19:48:32.000"/>
    <s v="&quot;federal judge who overturned the Obama administration's initial six-month moratorium on deepwater oil drilling has refused to disqualify himself from the case, when he has made personal investments in off shore drilling including BP&quot;_x000a_#GulfOfMexico_x000a_#BP_x000a_#OffShoreDrilling_x000a_#OilSpill https://t.co/JqcZClqFJU"/>
    <m/>
    <m/>
    <x v="35"/>
    <s v="https://pbs.twimg.com/media/EIy3DTlW4AI7Wfr.jpg"/>
    <s v="https://pbs.twimg.com/media/EIy3DTlW4AI7Wfr.jpg"/>
    <x v="117"/>
    <s v="https://twitter.com/#!/holisticpsy1/status/1192529285472563201"/>
    <m/>
    <m/>
    <s v="1192529285472563201"/>
    <s v="1192524291449008128"/>
    <b v="0"/>
    <n v="0"/>
    <s v="152381274"/>
    <b v="0"/>
    <s v="en"/>
    <m/>
    <s v=""/>
    <b v="0"/>
    <n v="1"/>
    <s v=""/>
    <s v="Twitter for Android"/>
    <b v="0"/>
    <s v="1192524291449008128"/>
    <s v="Tweet"/>
    <n v="0"/>
    <n v="0"/>
    <m/>
    <m/>
    <m/>
    <m/>
    <m/>
    <m/>
    <m/>
    <m/>
    <n v="2"/>
    <s v="5"/>
    <s v="5"/>
    <n v="0"/>
    <n v="0"/>
    <n v="1"/>
    <n v="2.5641025641025643"/>
    <n v="0"/>
    <n v="0"/>
    <n v="38"/>
    <n v="97.43589743589743"/>
    <n v="39"/>
  </r>
  <r>
    <s v="holisticpsy1"/>
    <s v="holisticpsy1"/>
    <m/>
    <m/>
    <m/>
    <m/>
    <m/>
    <m/>
    <m/>
    <m/>
    <s v="No"/>
    <n v="245"/>
    <m/>
    <m/>
    <x v="1"/>
    <d v="2019-11-07T19:49:41.000"/>
    <s v="RT @HolisticPsy1: &quot;federal judge who overturned the Obama administration's initial six-month moratorium on deepwater oil drilling has refus…"/>
    <m/>
    <m/>
    <x v="1"/>
    <m/>
    <s v="http://pbs.twimg.com/profile_images/1145517762447630336/oG-uFTwO_normal.png"/>
    <x v="118"/>
    <s v="https://twitter.com/#!/holisticpsy1/status/1192529573977739267"/>
    <m/>
    <m/>
    <s v="1192529573977739267"/>
    <m/>
    <b v="0"/>
    <n v="0"/>
    <s v=""/>
    <b v="0"/>
    <s v="en"/>
    <m/>
    <s v=""/>
    <b v="0"/>
    <n v="1"/>
    <s v="1192529285472563201"/>
    <s v="Twitter for Android"/>
    <b v="0"/>
    <s v="1192529285472563201"/>
    <s v="Tweet"/>
    <n v="0"/>
    <n v="0"/>
    <m/>
    <m/>
    <m/>
    <m/>
    <m/>
    <m/>
    <m/>
    <m/>
    <n v="2"/>
    <s v="5"/>
    <s v="5"/>
    <n v="0"/>
    <n v="0"/>
    <n v="0"/>
    <n v="0"/>
    <n v="0"/>
    <n v="0"/>
    <n v="19"/>
    <n v="100"/>
    <n v="19"/>
  </r>
  <r>
    <s v="danbacher"/>
    <s v="alexreagan123"/>
    <m/>
    <m/>
    <m/>
    <m/>
    <m/>
    <m/>
    <m/>
    <m/>
    <s v="No"/>
    <n v="247"/>
    <m/>
    <m/>
    <x v="0"/>
    <d v="2019-11-04T21:23:11.000"/>
    <s v="@GavinNewsom @AlexReagan123 If you believe in climate Change, @GavinNewsom, why don't you support an end to new oil &amp;amp; gas drilling, why do you promote the #DeltaTunnel, why don't you oppose new #offshoredrilling in state waters and why haven't you pushed for setbacks around oil wells? #ourlastchacne"/>
    <m/>
    <m/>
    <x v="36"/>
    <m/>
    <s v="http://pbs.twimg.com/profile_images/565710210614824960/_tjijrkv_normal.jpeg"/>
    <x v="119"/>
    <s v="https://twitter.com/#!/danbacher/status/1191465940749172736"/>
    <m/>
    <m/>
    <s v="1191465940749172736"/>
    <s v="1191464408356016128"/>
    <b v="0"/>
    <n v="0"/>
    <s v="314079289"/>
    <b v="0"/>
    <s v="en"/>
    <m/>
    <s v=""/>
    <b v="0"/>
    <n v="0"/>
    <s v=""/>
    <s v="Twitter Web App"/>
    <b v="0"/>
    <s v="1191464408356016128"/>
    <s v="Tweet"/>
    <n v="0"/>
    <n v="0"/>
    <m/>
    <m/>
    <m/>
    <m/>
    <m/>
    <m/>
    <m/>
    <m/>
    <n v="2"/>
    <s v="5"/>
    <s v="5"/>
    <m/>
    <m/>
    <m/>
    <m/>
    <m/>
    <m/>
    <m/>
    <m/>
    <m/>
  </r>
  <r>
    <s v="danbacher"/>
    <s v="alexreagan123"/>
    <m/>
    <m/>
    <m/>
    <m/>
    <m/>
    <m/>
    <m/>
    <m/>
    <s v="No"/>
    <n v="248"/>
    <m/>
    <m/>
    <x v="0"/>
    <d v="2019-11-09T04:20:24.000"/>
    <s v="RT @DanBacher: @GavinNewsom @AlexReagan123 If you believe in climate Change, @GavinNewsom, why don't you support an end to new oil &amp;amp; gas dr…"/>
    <m/>
    <m/>
    <x v="1"/>
    <m/>
    <s v="http://pbs.twimg.com/profile_images/565710210614824960/_tjijrkv_normal.jpeg"/>
    <x v="120"/>
    <s v="https://twitter.com/#!/danbacher/status/1193020488890503168"/>
    <m/>
    <m/>
    <s v="1193020488890503168"/>
    <m/>
    <b v="0"/>
    <n v="0"/>
    <s v=""/>
    <b v="0"/>
    <s v="en"/>
    <m/>
    <s v=""/>
    <b v="0"/>
    <n v="1"/>
    <s v="1191465940749172736"/>
    <s v="Twitter Web App"/>
    <b v="0"/>
    <s v="1191465940749172736"/>
    <s v="Tweet"/>
    <n v="0"/>
    <n v="0"/>
    <m/>
    <m/>
    <m/>
    <m/>
    <m/>
    <m/>
    <m/>
    <m/>
    <n v="2"/>
    <s v="5"/>
    <s v="5"/>
    <m/>
    <m/>
    <m/>
    <m/>
    <m/>
    <m/>
    <m/>
    <m/>
    <m/>
  </r>
  <r>
    <s v="danbacher"/>
    <s v="danbacher"/>
    <m/>
    <m/>
    <m/>
    <m/>
    <m/>
    <m/>
    <m/>
    <m/>
    <s v="No"/>
    <n v="251"/>
    <m/>
    <m/>
    <x v="1"/>
    <d v="2019-09-12T17:10:07.000"/>
    <s v="My question to NGOs &amp;amp; journalists: Why won't you discuss how offshore drilling in state waters has expanded in recent years? And why won't you discuss how a #BigOil lobbyist led a CA #marineprotectedareas panel as she was lobbying for new #offshoredrilling? #ourlastchance"/>
    <m/>
    <m/>
    <x v="37"/>
    <m/>
    <s v="http://pbs.twimg.com/profile_images/565710210614824960/_tjijrkv_normal.jpeg"/>
    <x v="121"/>
    <s v="https://twitter.com/#!/danbacher/status/1172195698344726528"/>
    <m/>
    <m/>
    <s v="1172195698344726528"/>
    <m/>
    <b v="0"/>
    <n v="14"/>
    <s v=""/>
    <b v="0"/>
    <s v="en"/>
    <m/>
    <s v=""/>
    <b v="0"/>
    <n v="7"/>
    <s v=""/>
    <s v="Twitter Web App"/>
    <b v="0"/>
    <s v="1172195698344726528"/>
    <s v="Retweet"/>
    <n v="0"/>
    <n v="0"/>
    <m/>
    <m/>
    <m/>
    <m/>
    <m/>
    <m/>
    <m/>
    <m/>
    <n v="2"/>
    <s v="5"/>
    <s v="5"/>
    <n v="1"/>
    <n v="2.3255813953488373"/>
    <n v="0"/>
    <n v="0"/>
    <n v="0"/>
    <n v="0"/>
    <n v="42"/>
    <n v="97.67441860465117"/>
    <n v="43"/>
  </r>
  <r>
    <s v="danbacher"/>
    <s v="danbacher"/>
    <m/>
    <m/>
    <m/>
    <m/>
    <m/>
    <m/>
    <m/>
    <m/>
    <s v="No"/>
    <n v="252"/>
    <m/>
    <m/>
    <x v="1"/>
    <d v="2019-11-07T09:45:19.000"/>
    <s v="RT @DanBacher: My question to NGOs &amp;amp; journalists: Why won't you discuss how offshore drilling in state waters has expanded in recent years?â€¦"/>
    <m/>
    <m/>
    <x v="1"/>
    <m/>
    <s v="http://pbs.twimg.com/profile_images/565710210614824960/_tjijrkv_normal.jpeg"/>
    <x v="122"/>
    <s v="https://twitter.com/#!/danbacher/status/1192377480415305729"/>
    <m/>
    <m/>
    <s v="1192377480415305729"/>
    <m/>
    <b v="0"/>
    <n v="0"/>
    <s v=""/>
    <b v="0"/>
    <s v="en"/>
    <m/>
    <s v=""/>
    <b v="0"/>
    <n v="7"/>
    <s v="1172195698344726528"/>
    <s v="Twitter Web App"/>
    <b v="0"/>
    <s v="1172195698344726528"/>
    <s v="Tweet"/>
    <n v="0"/>
    <n v="0"/>
    <m/>
    <m/>
    <m/>
    <m/>
    <m/>
    <m/>
    <m/>
    <m/>
    <n v="2"/>
    <s v="5"/>
    <s v="5"/>
    <n v="0"/>
    <n v="0"/>
    <n v="0"/>
    <n v="0"/>
    <n v="0"/>
    <n v="0"/>
    <n v="24"/>
    <n v="100"/>
    <n v="24"/>
  </r>
  <r>
    <s v="smartassredfish"/>
    <s v="smartassredfish"/>
    <m/>
    <m/>
    <m/>
    <m/>
    <m/>
    <m/>
    <m/>
    <m/>
    <s v="No"/>
    <n v="253"/>
    <m/>
    <m/>
    <x v="1"/>
    <d v="2019-11-10T02:16:46.000"/>
    <s v="Trump Bans Offshore #Logging https://t.co/gaYdsayRn7 #californiawildfires #offshoredrilling https://t.co/O5NFLmnGpE"/>
    <s v="https://www.gishgallop.com/trump-bans-offshore-logging/"/>
    <s v="gishgallop.com"/>
    <x v="38"/>
    <s v="https://pbs.twimg.com/media/EI-jFLMXUAIGj8x.jpg"/>
    <s v="https://pbs.twimg.com/media/EI-jFLMXUAIGj8x.jpg"/>
    <x v="123"/>
    <s v="https://twitter.com/#!/smartassredfish/status/1193351761534152704"/>
    <m/>
    <m/>
    <s v="1193351761534152704"/>
    <m/>
    <b v="0"/>
    <n v="0"/>
    <s v=""/>
    <b v="0"/>
    <s v="en"/>
    <m/>
    <s v=""/>
    <b v="0"/>
    <n v="0"/>
    <s v=""/>
    <s v="Gish Gallop Satire"/>
    <b v="0"/>
    <s v="1193351761534152704"/>
    <s v="Tweet"/>
    <n v="0"/>
    <n v="0"/>
    <m/>
    <m/>
    <m/>
    <m/>
    <m/>
    <m/>
    <m/>
    <m/>
    <n v="1"/>
    <s v="4"/>
    <s v="4"/>
    <n v="1"/>
    <n v="16.666666666666668"/>
    <n v="0"/>
    <n v="0"/>
    <n v="0"/>
    <n v="0"/>
    <n v="5"/>
    <n v="83.33333333333333"/>
    <n v="6"/>
  </r>
  <r>
    <s v="epsilonm"/>
    <s v="epsilonm"/>
    <m/>
    <m/>
    <m/>
    <m/>
    <m/>
    <m/>
    <m/>
    <m/>
    <s v="No"/>
    <n v="254"/>
    <m/>
    <m/>
    <x v="1"/>
    <d v="2019-11-01T18:39:21.000"/>
    <s v="#Arctic #OffshoreDrilling #PolarBears #Sustainability"/>
    <m/>
    <m/>
    <x v="39"/>
    <m/>
    <s v="http://pbs.twimg.com/profile_images/1124900018991792128/LTA1pCu-_normal.jpg"/>
    <x v="124"/>
    <s v="https://twitter.com/#!/epsilonm/status/1190337547559489538"/>
    <m/>
    <m/>
    <s v="1190337547559489538"/>
    <m/>
    <b v="0"/>
    <n v="0"/>
    <s v=""/>
    <b v="1"/>
    <s v="und"/>
    <m/>
    <s v="1190335193707511808"/>
    <b v="0"/>
    <n v="0"/>
    <s v=""/>
    <s v="Twitter Web App"/>
    <b v="0"/>
    <s v="1190337547559489538"/>
    <s v="Tweet"/>
    <n v="0"/>
    <n v="0"/>
    <m/>
    <m/>
    <m/>
    <m/>
    <m/>
    <m/>
    <m/>
    <m/>
    <n v="2"/>
    <s v="4"/>
    <s v="4"/>
    <n v="1"/>
    <n v="25"/>
    <n v="0"/>
    <n v="0"/>
    <n v="0"/>
    <n v="0"/>
    <n v="3"/>
    <n v="75"/>
    <n v="4"/>
  </r>
  <r>
    <s v="epsilonm"/>
    <s v="epsilonm"/>
    <m/>
    <m/>
    <m/>
    <m/>
    <m/>
    <m/>
    <m/>
    <m/>
    <s v="No"/>
    <n v="255"/>
    <m/>
    <m/>
    <x v="1"/>
    <d v="2019-11-10T20:00:58.000"/>
    <s v="#Conservation #BioDiversity #Sustainability #PolarBears #Beluga #BelugaWhales #ProtectPolarBears #Arctic… https://t.co/VwunPZ02HA"/>
    <s v="https://twitter.com/i/web/status/1193619578120740865"/>
    <s v="twitter.com"/>
    <x v="40"/>
    <m/>
    <s v="http://pbs.twimg.com/profile_images/1124900018991792128/LTA1pCu-_normal.jpg"/>
    <x v="125"/>
    <s v="https://twitter.com/#!/epsilonm/status/1193619578120740865"/>
    <m/>
    <m/>
    <s v="1193619578120740865"/>
    <m/>
    <b v="0"/>
    <n v="0"/>
    <s v=""/>
    <b v="1"/>
    <s v="und"/>
    <m/>
    <s v="1193610525776568320"/>
    <b v="0"/>
    <n v="0"/>
    <s v=""/>
    <s v="Twitter Web App"/>
    <b v="1"/>
    <s v="1193619578120740865"/>
    <s v="Tweet"/>
    <n v="0"/>
    <n v="0"/>
    <m/>
    <m/>
    <m/>
    <m/>
    <m/>
    <m/>
    <m/>
    <m/>
    <n v="2"/>
    <s v="4"/>
    <s v="4"/>
    <n v="1"/>
    <n v="12.5"/>
    <n v="0"/>
    <n v="0"/>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3">
    <i>
      <x v="1"/>
    </i>
    <i r="1">
      <x v="9"/>
    </i>
    <i r="2">
      <x v="256"/>
    </i>
    <i r="3">
      <x v="18"/>
    </i>
    <i r="1">
      <x v="10"/>
    </i>
    <i r="2">
      <x v="292"/>
    </i>
    <i r="3">
      <x v="7"/>
    </i>
    <i r="2">
      <x v="298"/>
    </i>
    <i r="3">
      <x v="16"/>
    </i>
    <i r="2">
      <x v="300"/>
    </i>
    <i r="3">
      <x v="14"/>
    </i>
    <i r="2">
      <x v="302"/>
    </i>
    <i r="3">
      <x v="2"/>
    </i>
    <i r="3">
      <x v="14"/>
    </i>
    <i r="3">
      <x v="15"/>
    </i>
    <i r="3">
      <x v="17"/>
    </i>
    <i r="3">
      <x v="24"/>
    </i>
    <i r="2">
      <x v="303"/>
    </i>
    <i r="3">
      <x v="4"/>
    </i>
    <i r="3">
      <x v="11"/>
    </i>
    <i r="3">
      <x v="13"/>
    </i>
    <i r="3">
      <x v="15"/>
    </i>
    <i r="2">
      <x v="304"/>
    </i>
    <i r="3">
      <x v="7"/>
    </i>
    <i r="3">
      <x v="8"/>
    </i>
    <i r="3">
      <x v="11"/>
    </i>
    <i r="3">
      <x v="13"/>
    </i>
    <i r="3">
      <x v="14"/>
    </i>
    <i r="3">
      <x v="19"/>
    </i>
    <i r="2">
      <x v="305"/>
    </i>
    <i r="3">
      <x v="5"/>
    </i>
    <i r="3">
      <x v="13"/>
    </i>
    <i r="3">
      <x v="24"/>
    </i>
    <i r="1">
      <x v="11"/>
    </i>
    <i r="2">
      <x v="306"/>
    </i>
    <i r="3">
      <x v="18"/>
    </i>
    <i r="3">
      <x v="19"/>
    </i>
    <i r="3">
      <x v="20"/>
    </i>
    <i r="3">
      <x v="21"/>
    </i>
    <i r="3">
      <x v="22"/>
    </i>
    <i r="2">
      <x v="307"/>
    </i>
    <i r="3">
      <x v="12"/>
    </i>
    <i r="3">
      <x v="14"/>
    </i>
    <i r="2">
      <x v="308"/>
    </i>
    <i r="3">
      <x v="1"/>
    </i>
    <i r="3">
      <x v="15"/>
    </i>
    <i r="2">
      <x v="309"/>
    </i>
    <i r="3">
      <x v="13"/>
    </i>
    <i r="3">
      <x v="22"/>
    </i>
    <i r="2">
      <x v="310"/>
    </i>
    <i r="3">
      <x v="14"/>
    </i>
    <i r="3">
      <x v="15"/>
    </i>
    <i r="3">
      <x v="17"/>
    </i>
    <i r="3">
      <x v="20"/>
    </i>
    <i r="3">
      <x v="21"/>
    </i>
    <i r="3">
      <x v="22"/>
    </i>
    <i r="3">
      <x v="23"/>
    </i>
    <i r="3">
      <x v="24"/>
    </i>
    <i r="2">
      <x v="311"/>
    </i>
    <i r="3">
      <x v="1"/>
    </i>
    <i r="3">
      <x v="3"/>
    </i>
    <i r="3">
      <x v="4"/>
    </i>
    <i r="3">
      <x v="12"/>
    </i>
    <i r="3">
      <x v="14"/>
    </i>
    <i r="3">
      <x v="15"/>
    </i>
    <i r="3">
      <x v="17"/>
    </i>
    <i r="3">
      <x v="18"/>
    </i>
    <i r="3">
      <x v="19"/>
    </i>
    <i r="3">
      <x v="21"/>
    </i>
    <i r="3">
      <x v="22"/>
    </i>
    <i r="3">
      <x v="23"/>
    </i>
    <i r="3">
      <x v="24"/>
    </i>
    <i r="2">
      <x v="312"/>
    </i>
    <i r="3">
      <x v="2"/>
    </i>
    <i r="3">
      <x v="3"/>
    </i>
    <i r="3">
      <x v="5"/>
    </i>
    <i r="3">
      <x v="8"/>
    </i>
    <i r="3">
      <x v="10"/>
    </i>
    <i r="3">
      <x v="12"/>
    </i>
    <i r="3">
      <x v="13"/>
    </i>
    <i r="3">
      <x v="14"/>
    </i>
    <i r="3">
      <x v="15"/>
    </i>
    <i r="3">
      <x v="20"/>
    </i>
    <i r="3">
      <x v="21"/>
    </i>
    <i r="2">
      <x v="313"/>
    </i>
    <i r="3">
      <x v="20"/>
    </i>
    <i r="2">
      <x v="314"/>
    </i>
    <i r="3">
      <x v="2"/>
    </i>
    <i r="3">
      <x v="5"/>
    </i>
    <i r="2">
      <x v="315"/>
    </i>
    <i r="3">
      <x v="3"/>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1">
        <i x="5" s="1"/>
        <i x="39" s="1"/>
        <i x="37" s="1"/>
        <i x="40" s="1"/>
        <i x="36" s="1"/>
        <i x="6" s="1"/>
        <i x="35" s="1"/>
        <i x="22" s="1"/>
        <i x="9" s="1"/>
        <i x="38" s="1"/>
        <i x="23" s="1"/>
        <i x="33" s="1"/>
        <i x="25" s="1"/>
        <i x="27" s="1"/>
        <i x="29" s="1"/>
        <i x="10" s="1"/>
        <i x="14" s="1"/>
        <i x="26" s="1"/>
        <i x="2" s="1"/>
        <i x="17" s="1"/>
        <i x="18" s="1"/>
        <i x="3" s="1"/>
        <i x="20" s="1"/>
        <i x="31" s="1"/>
        <i x="0" s="1"/>
        <i x="28" s="1"/>
        <i x="21" s="1"/>
        <i x="34" s="1"/>
        <i x="32" s="1"/>
        <i x="13" s="1"/>
        <i x="24" s="1"/>
        <i x="30" s="1"/>
        <i x="8" s="1"/>
        <i x="15" s="1"/>
        <i x="7" s="1"/>
        <i x="16" s="1"/>
        <i x="19" s="1"/>
        <i x="4" s="1"/>
        <i x="12"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5" totalsRowShown="0" headerRowDxfId="496" dataDxfId="495">
  <autoFilter ref="A2:BL25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84" totalsRowShown="0" headerRowDxfId="141" dataDxfId="140">
  <autoFilter ref="A1:G58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5" totalsRowShown="0" headerRowDxfId="443" dataDxfId="442">
  <autoFilter ref="A2:BS15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84" totalsRowShown="0" headerRowDxfId="132" dataDxfId="131">
  <autoFilter ref="A1:L48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9" totalsRowShown="0" headerRowDxfId="64" dataDxfId="63">
  <autoFilter ref="A2:BL12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397" dataDxfId="396">
  <autoFilter ref="A1:C15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ftegaz.ru/en/news/Offshoredrilling/502889-eni-new-resources-discovered-in-the-gulf-of-suez-offshore-egypt/" TargetMode="External" /><Relationship Id="rId2" Type="http://schemas.openxmlformats.org/officeDocument/2006/relationships/hyperlink" Target="https://twitter.com/i/web/status/1189128041974435840" TargetMode="External" /><Relationship Id="rId3" Type="http://schemas.openxmlformats.org/officeDocument/2006/relationships/hyperlink" Target="https://twitter.com/i/web/status/1189612508379779073" TargetMode="External" /><Relationship Id="rId4" Type="http://schemas.openxmlformats.org/officeDocument/2006/relationships/hyperlink" Target="https://twitter.com/i/web/status/1189615218537762817" TargetMode="External" /><Relationship Id="rId5" Type="http://schemas.openxmlformats.org/officeDocument/2006/relationships/hyperlink" Target="https://support.nwfactionfund.org/page/9635/donate/1?en_chan=tw&amp;locale=en-US&amp;ea.tracking.id=&amp;en_ref=20303057" TargetMode="External" /><Relationship Id="rId6" Type="http://schemas.openxmlformats.org/officeDocument/2006/relationships/hyperlink" Target="https://twitter.com/i/web/status/1190053260817616897" TargetMode="External" /><Relationship Id="rId7" Type="http://schemas.openxmlformats.org/officeDocument/2006/relationships/hyperlink" Target="https://twitter.com/i/web/status/1190053884594728960" TargetMode="External" /><Relationship Id="rId8" Type="http://schemas.openxmlformats.org/officeDocument/2006/relationships/hyperlink" Target="https://www.api.org/~/media/Files/Policy/Exploration/NC-One-Pager.pdf" TargetMode="External" /><Relationship Id="rId9" Type="http://schemas.openxmlformats.org/officeDocument/2006/relationships/hyperlink" Target="https://www.api.org/~/media/Files/Policy/Exploration/NC-One-Pager.pdf" TargetMode="External" /><Relationship Id="rId10" Type="http://schemas.openxmlformats.org/officeDocument/2006/relationships/hyperlink" Target="https://www.api.org/~/media/Files/Policy/Exploration/NC-One-Pager.pdf" TargetMode="External" /><Relationship Id="rId11" Type="http://schemas.openxmlformats.org/officeDocument/2006/relationships/hyperlink" Target="https://twitter.com/i/web/status/1188814131165614080" TargetMode="External" /><Relationship Id="rId12" Type="http://schemas.openxmlformats.org/officeDocument/2006/relationships/hyperlink" Target="https://twitter.com/i/web/status/1189436139435941888" TargetMode="External" /><Relationship Id="rId13" Type="http://schemas.openxmlformats.org/officeDocument/2006/relationships/hyperlink" Target="https://twitter.com/i/web/status/1189877900310458369" TargetMode="External" /><Relationship Id="rId14" Type="http://schemas.openxmlformats.org/officeDocument/2006/relationships/hyperlink" Target="https://twitter.com/i/web/status/1189518392929091584" TargetMode="External" /><Relationship Id="rId15" Type="http://schemas.openxmlformats.org/officeDocument/2006/relationships/hyperlink" Target="http://www.krkgroupservices.com/" TargetMode="External" /><Relationship Id="rId16" Type="http://schemas.openxmlformats.org/officeDocument/2006/relationships/hyperlink" Target="https://www.linkedin.com/slink?code=eh2bpFV" TargetMode="External" /><Relationship Id="rId17" Type="http://schemas.openxmlformats.org/officeDocument/2006/relationships/hyperlink" Target="https://twitter.com/i/web/status/1188821816740941825" TargetMode="External" /><Relationship Id="rId18" Type="http://schemas.openxmlformats.org/officeDocument/2006/relationships/hyperlink" Target="https://hdsmarine.com/ro-watermakers" TargetMode="External" /><Relationship Id="rId19" Type="http://schemas.openxmlformats.org/officeDocument/2006/relationships/hyperlink" Target="https://hdsmarine.com/ro-watermakers" TargetMode="External" /><Relationship Id="rId20" Type="http://schemas.openxmlformats.org/officeDocument/2006/relationships/hyperlink" Target="https://act.oceana.org/page/51099/action/1"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twitter.com/bigjmcc/status/1192099414451593217" TargetMode="External" /><Relationship Id="rId23" Type="http://schemas.openxmlformats.org/officeDocument/2006/relationships/hyperlink" Target="https://twitter.com/bigjmcc/status/1192099414451593217" TargetMode="External" /><Relationship Id="rId24" Type="http://schemas.openxmlformats.org/officeDocument/2006/relationships/hyperlink" Target="https://twitter.com/bigjmcc/status/1192099414451593217" TargetMode="External" /><Relationship Id="rId25" Type="http://schemas.openxmlformats.org/officeDocument/2006/relationships/hyperlink" Target="https://twitter.com/bigjmcc/status/1192099414451593217" TargetMode="External" /><Relationship Id="rId26" Type="http://schemas.openxmlformats.org/officeDocument/2006/relationships/hyperlink" Target="https://twitter.com/bigjmcc/status/1192099414451593217" TargetMode="External" /><Relationship Id="rId27" Type="http://schemas.openxmlformats.org/officeDocument/2006/relationships/hyperlink" Target="https://www.cbc.ca/listen/live-radio/1-27-information-morning-ns/clip/15745117-twelve-municipal-governments-in-nova-scotia-call-for-an-inquiry-into-offshore-drilling" TargetMode="External" /><Relationship Id="rId28" Type="http://schemas.openxmlformats.org/officeDocument/2006/relationships/hyperlink" Target="https://twitter.com/i/web/status/1188953651647258625" TargetMode="External" /><Relationship Id="rId29" Type="http://schemas.openxmlformats.org/officeDocument/2006/relationships/hyperlink" Target="https://www.ncel.net/2019-energy-and-climate-successes" TargetMode="External" /><Relationship Id="rId30" Type="http://schemas.openxmlformats.org/officeDocument/2006/relationships/hyperlink" Target="https://www.instagram.com/mfdls48n" TargetMode="External" /><Relationship Id="rId31" Type="http://schemas.openxmlformats.org/officeDocument/2006/relationships/hyperlink" Target="https://twitter.com/i/web/status/1188088795859738625" TargetMode="External" /><Relationship Id="rId32" Type="http://schemas.openxmlformats.org/officeDocument/2006/relationships/hyperlink" Target="https://twitter.com/i/web/status/1188088795859738625" TargetMode="External" /><Relationship Id="rId33" Type="http://schemas.openxmlformats.org/officeDocument/2006/relationships/hyperlink" Target="https://www.thestar.com/halifax/2019/10/28/teens-tell-nova-scotia-government-climate-targets-arent-good-enough.html" TargetMode="External" /><Relationship Id="rId34" Type="http://schemas.openxmlformats.org/officeDocument/2006/relationships/hyperlink" Target="https://twitter.com/i/web/status/1189538167826927616" TargetMode="External" /><Relationship Id="rId35" Type="http://schemas.openxmlformats.org/officeDocument/2006/relationships/hyperlink" Target="https://nationalpost.com/commodities/energy/a-14-year-long-oil-spill-in-gulf-of-mexico-verges-on-becoming-one-of-the-worst-in-us-history/wcm/8cfa1953-f35d-4828-87bd-d6c172b155b1" TargetMode="External" /><Relationship Id="rId36" Type="http://schemas.openxmlformats.org/officeDocument/2006/relationships/hyperlink" Target="https://nationalpost.com/commodities/energy/a-14-year-long-oil-spill-in-gulf-of-mexico-verges-on-becoming-one-of-the-worst-in-us-history/wcm/8cfa1953-f35d-4828-87bd-d6c172b155b1" TargetMode="External" /><Relationship Id="rId37" Type="http://schemas.openxmlformats.org/officeDocument/2006/relationships/hyperlink" Target="https://nationalpost.com/commodities/energy/a-14-year-long-oil-spill-in-gulf-of-mexico-verges-on-becoming-one-of-the-worst-in-us-history/wcm/8cfa1953-f35d-4828-87bd-d6c172b155b1" TargetMode="External" /><Relationship Id="rId38" Type="http://schemas.openxmlformats.org/officeDocument/2006/relationships/hyperlink" Target="https://nationalpost.com/commodities/energy/a-14-year-long-oil-spill-in-gulf-of-mexico-verges-on-becoming-one-of-the-worst-in-us-history/wcm/8cfa1953-f35d-4828-87bd-d6c172b155b1" TargetMode="External" /><Relationship Id="rId39" Type="http://schemas.openxmlformats.org/officeDocument/2006/relationships/hyperlink" Target="https://nationalpost.com/commodities/energy/a-14-year-long-oil-spill-in-gulf-of-mexico-verges-on-becoming-one-of-the-worst-in-us-history/wcm/8cfa1953-f35d-4828-87bd-d6c172b155b1" TargetMode="External" /><Relationship Id="rId40" Type="http://schemas.openxmlformats.org/officeDocument/2006/relationships/hyperlink" Target="https://nationalpost.com/commodities/energy/a-14-year-long-oil-spill-in-gulf-of-mexico-verges-on-becoming-one-of-the-worst-in-us-history/wcm/8cfa1953-f35d-4828-87bd-d6c172b155b1" TargetMode="External" /><Relationship Id="rId41" Type="http://schemas.openxmlformats.org/officeDocument/2006/relationships/hyperlink" Target="https://nationalpost.com/commodities/energy/a-14-year-long-oil-spill-in-gulf-of-mexico-verges-on-becoming-one-of-the-worst-in-us-history/wcm/8cfa1953-f35d-4828-87bd-d6c172b155b1" TargetMode="External" /><Relationship Id="rId42" Type="http://schemas.openxmlformats.org/officeDocument/2006/relationships/hyperlink" Target="https://nationalpost.com/commodities/energy/a-14-year-long-oil-spill-in-gulf-of-mexico-verges-on-becoming-one-of-the-worst-in-us-history/wcm/8cfa1953-f35d-4828-87bd-d6c172b155b1" TargetMode="External" /><Relationship Id="rId43" Type="http://schemas.openxmlformats.org/officeDocument/2006/relationships/hyperlink" Target="https://nsadvocate.org/2019/11/05/you-cant-eat-oil-and-you-cant-eat-money-12-nova-scotia-municipalities-call-for-offshore-drilling-inquiry/" TargetMode="External" /><Relationship Id="rId44" Type="http://schemas.openxmlformats.org/officeDocument/2006/relationships/hyperlink" Target="https://nationalpost.com/commodities/energy/a-14-year-long-oil-spill-in-gulf-of-mexico-verges-on-becoming-one-of-the-worst-in-us-history/wcm/8cfa1953-f35d-4828-87bd-d6c172b155b1" TargetMode="External" /><Relationship Id="rId45" Type="http://schemas.openxmlformats.org/officeDocument/2006/relationships/hyperlink" Target="https://www.thestar.com/halifax/2019/10/28/teens-tell-nova-scotia-government-climate-targets-arent-good-enough.html" TargetMode="External" /><Relationship Id="rId46" Type="http://schemas.openxmlformats.org/officeDocument/2006/relationships/hyperlink" Target="https://nationalpost.com/commodities/energy/a-14-year-long-oil-spill-in-gulf-of-mexico-verges-on-becoming-one-of-the-worst-in-us-history/wcm/8cfa1953-f35d-4828-87bd-d6c172b155b1" TargetMode="External" /><Relationship Id="rId47" Type="http://schemas.openxmlformats.org/officeDocument/2006/relationships/hyperlink" Target="https://www.thetelegram.com/news/local/cnlopb-pays-for-chair-roger-grimes-flights-from-south-carolina-to-st-johns-for-some-meetings-338904/" TargetMode="External" /><Relationship Id="rId48" Type="http://schemas.openxmlformats.org/officeDocument/2006/relationships/hyperlink" Target="https://www.thetelegram.com/news/local/cnlopb-pays-for-chair-roger-grimes-flights-from-south-carolina-to-st-johns-for-some-meetings-338904/" TargetMode="External" /><Relationship Id="rId49" Type="http://schemas.openxmlformats.org/officeDocument/2006/relationships/hyperlink" Target="https://www.thetelegram.com/news/local/cnlopb-pays-for-chair-roger-grimes-flights-from-south-carolina-to-st-johns-for-some-meetings-338904/" TargetMode="External" /><Relationship Id="rId50" Type="http://schemas.openxmlformats.org/officeDocument/2006/relationships/hyperlink" Target="https://www.thetelegram.com/news/local/cnlopb-pays-for-chair-roger-grimes-flights-from-south-carolina-to-st-johns-for-some-meetings-338904/" TargetMode="External" /><Relationship Id="rId51" Type="http://schemas.openxmlformats.org/officeDocument/2006/relationships/hyperlink" Target="https://nationalpost.com/commodities/energy/a-14-year-long-oil-spill-in-gulf-of-mexico-verges-on-becoming-one-of-the-worst-in-us-history/wcm/8cfa1953-f35d-4828-87bd-d6c172b155b1" TargetMode="External" /><Relationship Id="rId52" Type="http://schemas.openxmlformats.org/officeDocument/2006/relationships/hyperlink" Target="https://www.thetelegram.com/news/local/cnlopb-pays-for-chair-roger-grimes-flights-from-south-carolina-to-st-johns-for-some-meetings-338904/" TargetMode="External" /><Relationship Id="rId53" Type="http://schemas.openxmlformats.org/officeDocument/2006/relationships/hyperlink" Target="https://nationalpost.com/commodities/energy/a-14-year-long-oil-spill-in-gulf-of-mexico-verges-on-becoming-one-of-the-worst-in-us-history/wcm/8cfa1953-f35d-4828-87bd-d6c172b155b1" TargetMode="External" /><Relationship Id="rId54" Type="http://schemas.openxmlformats.org/officeDocument/2006/relationships/hyperlink" Target="https://www.thetelegram.com/news/local/cnlopb-pays-for-chair-roger-grimes-flights-from-south-carolina-to-st-johns-for-some-meetings-338904/" TargetMode="External" /><Relationship Id="rId55" Type="http://schemas.openxmlformats.org/officeDocument/2006/relationships/hyperlink" Target="https://www.thetelegram.com/news/local/cnlopb-pays-for-chair-roger-grimes-flights-from-south-carolina-to-st-johns-for-some-meetings-338904/" TargetMode="External" /><Relationship Id="rId56" Type="http://schemas.openxmlformats.org/officeDocument/2006/relationships/hyperlink" Target="https://www.thetelegram.com/news/local/cnlopb-pays-for-chair-roger-grimes-flights-from-south-carolina-to-st-johns-for-some-meetings-338904/" TargetMode="External" /><Relationship Id="rId57" Type="http://schemas.openxmlformats.org/officeDocument/2006/relationships/hyperlink" Target="https://www.thestar.com/halifax/2019/10/28/teens-tell-nova-scotia-government-climate-targets-arent-good-enough.html" TargetMode="External" /><Relationship Id="rId58" Type="http://schemas.openxmlformats.org/officeDocument/2006/relationships/hyperlink" Target="https://www.thetelegram.com/news/local/cnlopb-pays-for-chair-roger-grimes-flights-from-south-carolina-to-st-johns-for-some-meetings-338904/" TargetMode="External" /><Relationship Id="rId59" Type="http://schemas.openxmlformats.org/officeDocument/2006/relationships/hyperlink" Target="https://twitter.com/i/web/status/1188088795859738625" TargetMode="External" /><Relationship Id="rId60" Type="http://schemas.openxmlformats.org/officeDocument/2006/relationships/hyperlink" Target="https://nationalpost.com/commodities/energy/a-14-year-long-oil-spill-in-gulf-of-mexico-verges-on-becoming-one-of-the-worst-in-us-history/wcm/8cfa1953-f35d-4828-87bd-d6c172b155b1" TargetMode="External" /><Relationship Id="rId61" Type="http://schemas.openxmlformats.org/officeDocument/2006/relationships/hyperlink" Target="https://www.thetelegram.com/news/local/cnlopb-pays-for-chair-roger-grimes-flights-from-south-carolina-to-st-johns-for-some-meetings-338904/" TargetMode="External" /><Relationship Id="rId62" Type="http://schemas.openxmlformats.org/officeDocument/2006/relationships/hyperlink" Target="https://www.thetelegram.com/news/local/cnlopb-pays-for-chair-roger-grimes-flights-from-south-carolina-to-st-johns-for-some-meetings-338904/" TargetMode="External" /><Relationship Id="rId63" Type="http://schemas.openxmlformats.org/officeDocument/2006/relationships/hyperlink" Target="https://www.thetelegram.com/news/local/cnlopb-pays-for-chair-roger-grimes-flights-from-south-carolina-to-st-johns-for-some-meetings-338904/" TargetMode="External" /><Relationship Id="rId64" Type="http://schemas.openxmlformats.org/officeDocument/2006/relationships/hyperlink" Target="https://www.thetelegram.com/news/local/cnlopb-pays-for-chair-roger-grimes-flights-from-south-carolina-to-st-johns-for-some-meetings-338904/" TargetMode="External" /><Relationship Id="rId65" Type="http://schemas.openxmlformats.org/officeDocument/2006/relationships/hyperlink" Target="https://www.thetelegram.com/news/local/cnlopb-pays-for-chair-roger-grimes-flights-from-south-carolina-to-st-johns-for-some-meetings-338904/" TargetMode="External" /><Relationship Id="rId66" Type="http://schemas.openxmlformats.org/officeDocument/2006/relationships/hyperlink" Target="https://www.thetelegram.com/news/local/cnlopb-pays-for-chair-roger-grimes-flights-from-south-carolina-to-st-johns-for-some-meetings-338904/" TargetMode="External" /><Relationship Id="rId67" Type="http://schemas.openxmlformats.org/officeDocument/2006/relationships/hyperlink" Target="https://www.thetelegram.com/news/local/cnlopb-pays-for-chair-roger-grimes-flights-from-south-carolina-to-st-johns-for-some-meetings-338904/" TargetMode="External" /><Relationship Id="rId68" Type="http://schemas.openxmlformats.org/officeDocument/2006/relationships/hyperlink" Target="https://nationalpost.com/commodities/energy/a-14-year-long-oil-spill-in-gulf-of-mexico-verges-on-becoming-one-of-the-worst-in-us-history/wcm/8cfa1953-f35d-4828-87bd-d6c172b155b1" TargetMode="External" /><Relationship Id="rId69" Type="http://schemas.openxmlformats.org/officeDocument/2006/relationships/hyperlink" Target="https://www.thetelegram.com/news/local/cnlopb-pays-for-chair-roger-grimes-flights-from-south-carolina-to-st-johns-for-some-meetings-338904/" TargetMode="External" /><Relationship Id="rId70" Type="http://schemas.openxmlformats.org/officeDocument/2006/relationships/hyperlink" Target="https://canadians.org/media/twelve-municipal-governments-nova-scotia-call-offshore-drilling-inquiry" TargetMode="External" /><Relationship Id="rId71" Type="http://schemas.openxmlformats.org/officeDocument/2006/relationships/hyperlink" Target="https://canadians.org/media/twelve-municipal-governments-nova-scotia-call-offshore-drilling-inquiry" TargetMode="External" /><Relationship Id="rId72" Type="http://schemas.openxmlformats.org/officeDocument/2006/relationships/hyperlink" Target="https://nationalpost.com/commodities/energy/a-14-year-long-oil-spill-in-gulf-of-mexico-verges-on-becoming-one-of-the-worst-in-us-history/wcm/8cfa1953-f35d-4828-87bd-d6c172b155b1" TargetMode="External" /><Relationship Id="rId73" Type="http://schemas.openxmlformats.org/officeDocument/2006/relationships/hyperlink" Target="https://canadians.org/media/twelve-municipal-governments-nova-scotia-call-offshore-drilling-inquiry" TargetMode="External" /><Relationship Id="rId74" Type="http://schemas.openxmlformats.org/officeDocument/2006/relationships/hyperlink" Target="https://ipolitics.ca/2018/07/05/nova-scotia-cabinet-shuffle-shifts-focus-to-mining-forestry-and-the-environment/" TargetMode="External" /><Relationship Id="rId75" Type="http://schemas.openxmlformats.org/officeDocument/2006/relationships/hyperlink" Target="https://www.thetelegram.com/news/local/cnlopb-pays-for-chair-roger-grimes-flights-from-south-carolina-to-st-johns-for-some-meetings-338904/" TargetMode="External" /><Relationship Id="rId76" Type="http://schemas.openxmlformats.org/officeDocument/2006/relationships/hyperlink" Target="https://ipolitics.ca/2018/07/05/nova-scotia-cabinet-shuffle-shifts-focus-to-mining-forestry-and-the-environment/" TargetMode="External" /><Relationship Id="rId77" Type="http://schemas.openxmlformats.org/officeDocument/2006/relationships/hyperlink" Target="https://nationalpost.com/commodities/energy/a-14-year-long-oil-spill-in-gulf-of-mexico-verges-on-becoming-one-of-the-worst-in-us-history/wcm/8cfa1953-f35d-4828-87bd-d6c172b155b1" TargetMode="External" /><Relationship Id="rId78" Type="http://schemas.openxmlformats.org/officeDocument/2006/relationships/hyperlink" Target="https://ipolitics.ca/2018/07/05/nova-scotia-cabinet-shuffle-shifts-focus-to-mining-forestry-and-the-environment/" TargetMode="External" /><Relationship Id="rId79" Type="http://schemas.openxmlformats.org/officeDocument/2006/relationships/hyperlink" Target="https://www.thecoastlandtimes.com/2019/09/12/house-approves-oil-drilling-ban-off-atlantic-and-pacific-coasts/" TargetMode="External" /><Relationship Id="rId80" Type="http://schemas.openxmlformats.org/officeDocument/2006/relationships/hyperlink" Target="https://www.thetelegram.com/news/local/cnlopb-pays-for-chair-roger-grimes-flights-from-south-carolina-to-st-johns-for-some-meetings-338904/" TargetMode="External" /><Relationship Id="rId81" Type="http://schemas.openxmlformats.org/officeDocument/2006/relationships/hyperlink" Target="https://www.thecoastlandtimes.com/2019/09/12/house-approves-oil-drilling-ban-off-atlantic-and-pacific-coasts/" TargetMode="External" /><Relationship Id="rId82" Type="http://schemas.openxmlformats.org/officeDocument/2006/relationships/hyperlink" Target="https://nationalpost.com/commodities/energy/a-14-year-long-oil-spill-in-gulf-of-mexico-verges-on-becoming-one-of-the-worst-in-us-history/wcm/8cfa1953-f35d-4828-87bd-d6c172b155b1" TargetMode="External" /><Relationship Id="rId83" Type="http://schemas.openxmlformats.org/officeDocument/2006/relationships/hyperlink" Target="https://www.thetelegram.com/news/local/cnlopb-pays-for-chair-roger-grimes-flights-from-south-carolina-to-st-johns-for-some-meetings-338904/" TargetMode="External" /><Relationship Id="rId84" Type="http://schemas.openxmlformats.org/officeDocument/2006/relationships/hyperlink" Target="https://nationalpost.com/commodities/energy/a-14-year-long-oil-spill-in-gulf-of-mexico-verges-on-becoming-one-of-the-worst-in-us-history/wcm/8cfa1953-f35d-4828-87bd-d6c172b155b1" TargetMode="External" /><Relationship Id="rId85" Type="http://schemas.openxmlformats.org/officeDocument/2006/relationships/hyperlink" Target="https://www.thetelegram.com/news/local/cnlopb-pays-for-chair-roger-grimes-flights-from-south-carolina-to-st-johns-for-some-meetings-338904/" TargetMode="External" /><Relationship Id="rId86" Type="http://schemas.openxmlformats.org/officeDocument/2006/relationships/hyperlink" Target="https://nationalpost.com/commodities/energy/a-14-year-long-oil-spill-in-gulf-of-mexico-verges-on-becoming-one-of-the-worst-in-us-history/wcm/8cfa1953-f35d-4828-87bd-d6c172b155b1" TargetMode="External" /><Relationship Id="rId87" Type="http://schemas.openxmlformats.org/officeDocument/2006/relationships/hyperlink" Target="https://canadians.org/media/twelve-municipal-governments-nova-scotia-call-offshore-drilling-inquiry" TargetMode="External" /><Relationship Id="rId88" Type="http://schemas.openxmlformats.org/officeDocument/2006/relationships/hyperlink" Target="https://www.cbc.ca/listen/live-radio/1-27-information-morning-ns/clip/15745117-twelve-municipal-governments-in-nova-scotia-call-for-an-inquiry-into-offshore-drilling" TargetMode="External" /><Relationship Id="rId89" Type="http://schemas.openxmlformats.org/officeDocument/2006/relationships/hyperlink" Target="https://www.thetelegram.com/news/local/cnlopb-pays-for-chair-roger-grimes-flights-from-south-carolina-to-st-johns-for-some-meetings-338904/" TargetMode="External" /><Relationship Id="rId90" Type="http://schemas.openxmlformats.org/officeDocument/2006/relationships/hyperlink" Target="https://twitter.com/bigjmcc/status/1192099414451593217" TargetMode="External" /><Relationship Id="rId91" Type="http://schemas.openxmlformats.org/officeDocument/2006/relationships/hyperlink" Target="https://twitter.com/RobinTress/status/1192196273920757761" TargetMode="External" /><Relationship Id="rId92" Type="http://schemas.openxmlformats.org/officeDocument/2006/relationships/hyperlink" Target="https://twitter.com/RobinTress/status/1192196273920757761" TargetMode="External" /><Relationship Id="rId93" Type="http://schemas.openxmlformats.org/officeDocument/2006/relationships/hyperlink" Target="https://twitter.com/RobinTress/status/1192196273920757761" TargetMode="External" /><Relationship Id="rId94" Type="http://schemas.openxmlformats.org/officeDocument/2006/relationships/hyperlink" Target="https://twitter.com/RobinTress/status/1192196273920757761" TargetMode="External" /><Relationship Id="rId95" Type="http://schemas.openxmlformats.org/officeDocument/2006/relationships/hyperlink" Target="https://twitter.com/RobinTress/status/1192196273920757761" TargetMode="External" /><Relationship Id="rId96" Type="http://schemas.openxmlformats.org/officeDocument/2006/relationships/hyperlink" Target="https://twitter.com/RobinTress/status/1192196273920757761" TargetMode="External" /><Relationship Id="rId97" Type="http://schemas.openxmlformats.org/officeDocument/2006/relationships/hyperlink" Target="https://twitter.com/RobinTress/status/1192196273920757761" TargetMode="External" /><Relationship Id="rId98" Type="http://schemas.openxmlformats.org/officeDocument/2006/relationships/hyperlink" Target="https://www.thetelegram.com/news/local/cnlopb-pays-for-chair-roger-grimes-flights-from-south-carolina-to-st-johns-for-some-meetings-338904/" TargetMode="External" /><Relationship Id="rId99" Type="http://schemas.openxmlformats.org/officeDocument/2006/relationships/hyperlink" Target="https://twitter.com/RobinTress/status/1192196273920757761" TargetMode="External" /><Relationship Id="rId100" Type="http://schemas.openxmlformats.org/officeDocument/2006/relationships/hyperlink" Target="https://www.thetelegram.com/news/local/cnlopb-pays-for-chair-roger-grimes-flights-from-south-carolina-to-st-johns-for-some-meetings-338904/" TargetMode="External" /><Relationship Id="rId101" Type="http://schemas.openxmlformats.org/officeDocument/2006/relationships/hyperlink" Target="https://twitter.com/RobinTress/status/1192196273920757761" TargetMode="External" /><Relationship Id="rId102" Type="http://schemas.openxmlformats.org/officeDocument/2006/relationships/hyperlink" Target="https://nsadvocate.org/2019/11/05/you-cant-eat-oil-and-you-cant-eat-money-12-nova-scotia-municipalities-call-for-offshore-drilling-inquiry/" TargetMode="External" /><Relationship Id="rId103" Type="http://schemas.openxmlformats.org/officeDocument/2006/relationships/hyperlink" Target="https://twitter.com/i/web/status/1189533447045505024" TargetMode="External" /><Relationship Id="rId104" Type="http://schemas.openxmlformats.org/officeDocument/2006/relationships/hyperlink" Target="https://www.thetelegram.com/news/local/cnlopb-pays-for-chair-roger-grimes-flights-from-south-carolina-to-st-johns-for-some-meetings-338904/" TargetMode="External" /><Relationship Id="rId105" Type="http://schemas.openxmlformats.org/officeDocument/2006/relationships/hyperlink" Target="https://twitter.com/i/web/status/1189533447045505024" TargetMode="External" /><Relationship Id="rId106" Type="http://schemas.openxmlformats.org/officeDocument/2006/relationships/hyperlink" Target="https://www.thetelegram.com/news/local/cnlopb-pays-for-chair-roger-grimes-flights-from-south-carolina-to-st-johns-for-some-meetings-338904/" TargetMode="External" /><Relationship Id="rId107" Type="http://schemas.openxmlformats.org/officeDocument/2006/relationships/hyperlink" Target="https://twitter.com/i/web/status/1189533447045505024" TargetMode="External" /><Relationship Id="rId108" Type="http://schemas.openxmlformats.org/officeDocument/2006/relationships/hyperlink" Target="https://www.thetelegram.com/news/local/cnlopb-pays-for-chair-roger-grimes-flights-from-south-carolina-to-st-johns-for-some-meetings-338904/" TargetMode="External" /><Relationship Id="rId109" Type="http://schemas.openxmlformats.org/officeDocument/2006/relationships/hyperlink" Target="https://twitter.com/i/web/status/1189533447045505024" TargetMode="External" /><Relationship Id="rId110" Type="http://schemas.openxmlformats.org/officeDocument/2006/relationships/hyperlink" Target="https://twitter.com/i/web/status/1189533447045505024" TargetMode="External" /><Relationship Id="rId111" Type="http://schemas.openxmlformats.org/officeDocument/2006/relationships/hyperlink" Target="https://www.thetelegram.com/news/local/cnlopb-pays-for-chair-roger-grimes-flights-from-south-carolina-to-st-johns-for-some-meetings-338904/" TargetMode="External" /><Relationship Id="rId112" Type="http://schemas.openxmlformats.org/officeDocument/2006/relationships/hyperlink" Target="https://twitter.com/chronicleherald/status/1191841368601182208" TargetMode="External" /><Relationship Id="rId113" Type="http://schemas.openxmlformats.org/officeDocument/2006/relationships/hyperlink" Target="https://www.facebook.com/events/677705545968483?active_tab=about" TargetMode="External" /><Relationship Id="rId114" Type="http://schemas.openxmlformats.org/officeDocument/2006/relationships/hyperlink" Target="https://www.cbc.ca/listen/live-radio/1-27-information-morning-ns/clip/15745117-twelve-municipal-governments-in-nova-scotia-call-for-an-inquiry-into-offshore-drilling" TargetMode="External" /><Relationship Id="rId115" Type="http://schemas.openxmlformats.org/officeDocument/2006/relationships/hyperlink" Target="https://www.thechronicleherald.ca/news/local/12-nova-scotia-municipalities-call-for-public-inquiry-into-the-impact-of-offshore-drilling-and-exploration-372635/" TargetMode="External" /><Relationship Id="rId116" Type="http://schemas.openxmlformats.org/officeDocument/2006/relationships/hyperlink" Target="https://www.thetelegram.com/news/local/cnlopb-pays-for-chair-roger-grimes-flights-from-south-carolina-to-st-johns-for-some-meetings-338904/" TargetMode="External" /><Relationship Id="rId117" Type="http://schemas.openxmlformats.org/officeDocument/2006/relationships/hyperlink" Target="https://twitter.com/RobinTress/status/1192196273920757761" TargetMode="External" /><Relationship Id="rId118" Type="http://schemas.openxmlformats.org/officeDocument/2006/relationships/hyperlink" Target="https://nationalpost.com/commodities/energy/a-14-year-long-oil-spill-in-gulf-of-mexico-verges-on-becoming-one-of-the-worst-in-us-history/wcm/8cfa1953-f35d-4828-87bd-d6c172b155b1" TargetMode="External" /><Relationship Id="rId119" Type="http://schemas.openxmlformats.org/officeDocument/2006/relationships/hyperlink" Target="https://twitter.com/bigjmcc/status/1192099414451593217" TargetMode="External" /><Relationship Id="rId120" Type="http://schemas.openxmlformats.org/officeDocument/2006/relationships/hyperlink" Target="https://twitter.com/i/web/status/1188626938811867137" TargetMode="External" /><Relationship Id="rId121" Type="http://schemas.openxmlformats.org/officeDocument/2006/relationships/hyperlink" Target="https://twitter.com/i/web/status/1188849163246755841" TargetMode="External" /><Relationship Id="rId122" Type="http://schemas.openxmlformats.org/officeDocument/2006/relationships/hyperlink" Target="https://nodexlgraphgallery.org/Pages/Graph.aspx?graphID=180127" TargetMode="External" /><Relationship Id="rId123" Type="http://schemas.openxmlformats.org/officeDocument/2006/relationships/hyperlink" Target="https://nodexlgraphgallery.org/Pages/Graph.aspx?graphID=180127" TargetMode="External" /><Relationship Id="rId124" Type="http://schemas.openxmlformats.org/officeDocument/2006/relationships/hyperlink" Target="https://nodexlgraphgallery.org/Pages/Graph.aspx?graphID=180127" TargetMode="External" /><Relationship Id="rId125" Type="http://schemas.openxmlformats.org/officeDocument/2006/relationships/hyperlink" Target="https://nodexlgraphgallery.org/Pages/Graph.aspx?graphID=180127" TargetMode="External" /><Relationship Id="rId126" Type="http://schemas.openxmlformats.org/officeDocument/2006/relationships/hyperlink" Target="https://www.cbc.ca/news/canada/newfoundland-labrador/ffaw-billion-dollar-crab-1.5346846" TargetMode="External" /><Relationship Id="rId127" Type="http://schemas.openxmlformats.org/officeDocument/2006/relationships/hyperlink" Target="https://secure.canadians.org/page/20746/petition/1" TargetMode="External" /><Relationship Id="rId128" Type="http://schemas.openxmlformats.org/officeDocument/2006/relationships/hyperlink" Target="https://www.facebook.com/events/677705545968483/" TargetMode="External" /><Relationship Id="rId129" Type="http://schemas.openxmlformats.org/officeDocument/2006/relationships/hyperlink" Target="https://www.thestar.com/halifax/2019/10/28/teens-tell-nova-scotia-government-climate-targets-arent-good-enough.html" TargetMode="External" /><Relationship Id="rId130" Type="http://schemas.openxmlformats.org/officeDocument/2006/relationships/hyperlink" Target="https://twitter.com/i/web/status/1189533447045505024" TargetMode="External" /><Relationship Id="rId131" Type="http://schemas.openxmlformats.org/officeDocument/2006/relationships/hyperlink" Target="https://www.thetelegram.com/news/local/cnlopb-pays-for-chair-roger-grimes-flights-from-south-carolina-to-st-johns-for-some-meetings-338904/" TargetMode="External" /><Relationship Id="rId132" Type="http://schemas.openxmlformats.org/officeDocument/2006/relationships/hyperlink" Target="https://nodexlgraphgallery.org/Pages/Graph.aspx?graphID=180127" TargetMode="External" /><Relationship Id="rId133" Type="http://schemas.openxmlformats.org/officeDocument/2006/relationships/hyperlink" Target="https://nodexlgraphgallery.org/Pages/Graph.aspx?graphID=180127" TargetMode="External" /><Relationship Id="rId134" Type="http://schemas.openxmlformats.org/officeDocument/2006/relationships/hyperlink" Target="https://nodexlgraphgallery.org/Pages/Graph.aspx?graphID=180127" TargetMode="External" /><Relationship Id="rId135" Type="http://schemas.openxmlformats.org/officeDocument/2006/relationships/hyperlink" Target="https://nodexlgraphgallery.org/Pages/Graph.aspx?graphID=180127" TargetMode="External" /><Relationship Id="rId136" Type="http://schemas.openxmlformats.org/officeDocument/2006/relationships/hyperlink" Target="https://nodexlgraphgallery.org/Pages/Graph.aspx?graphID=180127" TargetMode="External" /><Relationship Id="rId137" Type="http://schemas.openxmlformats.org/officeDocument/2006/relationships/hyperlink" Target="https://nodexlgraphgallery.org/Pages/Graph.aspx?graphID=180127" TargetMode="External" /><Relationship Id="rId138" Type="http://schemas.openxmlformats.org/officeDocument/2006/relationships/hyperlink" Target="https://twitter.com/i/web/status/1190339041067257858" TargetMode="External" /><Relationship Id="rId139" Type="http://schemas.openxmlformats.org/officeDocument/2006/relationships/hyperlink" Target="https://twitter.com/chronicleherald/status/1191841368601182208" TargetMode="External" /><Relationship Id="rId140" Type="http://schemas.openxmlformats.org/officeDocument/2006/relationships/hyperlink" Target="https://nodexlgraphgallery.org/Pages/Graph.aspx?graphID=180127" TargetMode="External" /><Relationship Id="rId141" Type="http://schemas.openxmlformats.org/officeDocument/2006/relationships/hyperlink" Target="https://nodexlgraphgallery.org/Pages/Graph.aspx?graphID=180127" TargetMode="External" /><Relationship Id="rId142" Type="http://schemas.openxmlformats.org/officeDocument/2006/relationships/hyperlink" Target="https://nodexlgraphgallery.org/Pages/Graph.aspx?graphID=180127" TargetMode="External" /><Relationship Id="rId143" Type="http://schemas.openxmlformats.org/officeDocument/2006/relationships/hyperlink" Target="https://nodexlgraphgallery.org/Pages/Graph.aspx?graphID=180127" TargetMode="External" /><Relationship Id="rId144" Type="http://schemas.openxmlformats.org/officeDocument/2006/relationships/hyperlink" Target="https://nodexlgraphgallery.org/Pages/Graph.aspx?graphID=180127" TargetMode="External" /><Relationship Id="rId145" Type="http://schemas.openxmlformats.org/officeDocument/2006/relationships/hyperlink" Target="https://nodexlgraphgallery.org/Pages/Graph.aspx?graphID=180127" TargetMode="External" /><Relationship Id="rId146" Type="http://schemas.openxmlformats.org/officeDocument/2006/relationships/hyperlink" Target="https://www.gishgallop.com/trump-bans-offshore-logging/" TargetMode="External" /><Relationship Id="rId147" Type="http://schemas.openxmlformats.org/officeDocument/2006/relationships/hyperlink" Target="https://twitter.com/i/web/status/1193619578120740865" TargetMode="External" /><Relationship Id="rId148" Type="http://schemas.openxmlformats.org/officeDocument/2006/relationships/hyperlink" Target="https://pbs.twimg.com/tweet_video_thumb/EHpzRpDUYAA8yDp.jpg" TargetMode="External" /><Relationship Id="rId149" Type="http://schemas.openxmlformats.org/officeDocument/2006/relationships/hyperlink" Target="https://pbs.twimg.com/tweet_video_thumb/EHpzRpDUYAA8yDp.jpg" TargetMode="External" /><Relationship Id="rId150" Type="http://schemas.openxmlformats.org/officeDocument/2006/relationships/hyperlink" Target="https://pbs.twimg.com/tweet_video_thumb/EHpzRpDUYAA8yDp.jpg" TargetMode="External" /><Relationship Id="rId151" Type="http://schemas.openxmlformats.org/officeDocument/2006/relationships/hyperlink" Target="https://pbs.twimg.com/media/EIThYGwXkAAH9EO.jpg" TargetMode="External" /><Relationship Id="rId152" Type="http://schemas.openxmlformats.org/officeDocument/2006/relationships/hyperlink" Target="https://pbs.twimg.com/media/EInJnwIVAAE-3pT.jpg" TargetMode="External" /><Relationship Id="rId153" Type="http://schemas.openxmlformats.org/officeDocument/2006/relationships/hyperlink" Target="https://pbs.twimg.com/media/EInbq_JXkAEbUjg.jpg" TargetMode="External" /><Relationship Id="rId154" Type="http://schemas.openxmlformats.org/officeDocument/2006/relationships/hyperlink" Target="https://pbs.twimg.com/media/EIobCO-XYAIzdKw.jpg" TargetMode="External" /><Relationship Id="rId155" Type="http://schemas.openxmlformats.org/officeDocument/2006/relationships/hyperlink" Target="https://pbs.twimg.com/media/EItA9HYUcAAuQQX.jpg" TargetMode="External" /><Relationship Id="rId156" Type="http://schemas.openxmlformats.org/officeDocument/2006/relationships/hyperlink" Target="https://pbs.twimg.com/media/EItx-0sXsAcGoRJ.jpg" TargetMode="External" /><Relationship Id="rId157" Type="http://schemas.openxmlformats.org/officeDocument/2006/relationships/hyperlink" Target="https://pbs.twimg.com/media/EIuPP-wXUAAI6oU.png" TargetMode="External" /><Relationship Id="rId158" Type="http://schemas.openxmlformats.org/officeDocument/2006/relationships/hyperlink" Target="https://pbs.twimg.com/media/EIwOLWWXkAAcMdT.jpg" TargetMode="External" /><Relationship Id="rId159" Type="http://schemas.openxmlformats.org/officeDocument/2006/relationships/hyperlink" Target="https://pbs.twimg.com/media/EIsos8gWkAAGtLp.jpg" TargetMode="External" /><Relationship Id="rId160" Type="http://schemas.openxmlformats.org/officeDocument/2006/relationships/hyperlink" Target="https://pbs.twimg.com/media/EIsos8gWkAAGtLp.jpg" TargetMode="External" /><Relationship Id="rId161" Type="http://schemas.openxmlformats.org/officeDocument/2006/relationships/hyperlink" Target="https://pbs.twimg.com/media/EIsos8gWkAAGtLp.jpg" TargetMode="External" /><Relationship Id="rId162" Type="http://schemas.openxmlformats.org/officeDocument/2006/relationships/hyperlink" Target="https://pbs.twimg.com/media/EIsos8gWkAAGtLp.jpg" TargetMode="External" /><Relationship Id="rId163" Type="http://schemas.openxmlformats.org/officeDocument/2006/relationships/hyperlink" Target="https://pbs.twimg.com/media/EIsos8gWkAAGtLp.jpg" TargetMode="External" /><Relationship Id="rId164" Type="http://schemas.openxmlformats.org/officeDocument/2006/relationships/hyperlink" Target="https://pbs.twimg.com/media/EIobS2zXkAAPXo7.jpg" TargetMode="External" /><Relationship Id="rId165" Type="http://schemas.openxmlformats.org/officeDocument/2006/relationships/hyperlink" Target="https://pbs.twimg.com/media/EIodJY-WwAMe0v0.jpg" TargetMode="External" /><Relationship Id="rId166" Type="http://schemas.openxmlformats.org/officeDocument/2006/relationships/hyperlink" Target="https://pbs.twimg.com/media/EIy3DTlW4AI7Wfr.jpg" TargetMode="External" /><Relationship Id="rId167" Type="http://schemas.openxmlformats.org/officeDocument/2006/relationships/hyperlink" Target="https://pbs.twimg.com/media/EI-jFLMXUAIGj8x.jpg" TargetMode="External" /><Relationship Id="rId168" Type="http://schemas.openxmlformats.org/officeDocument/2006/relationships/hyperlink" Target="http://pbs.twimg.com/profile_images/1131342106256187394/1cmxZBI__normal.jpg" TargetMode="External" /><Relationship Id="rId169" Type="http://schemas.openxmlformats.org/officeDocument/2006/relationships/hyperlink" Target="http://pbs.twimg.com/profile_images/1131342106256187394/1cmxZBI__normal.jpg" TargetMode="External" /><Relationship Id="rId170" Type="http://schemas.openxmlformats.org/officeDocument/2006/relationships/hyperlink" Target="http://pbs.twimg.com/profile_images/1131342106256187394/1cmxZBI__normal.jpg" TargetMode="External" /><Relationship Id="rId171" Type="http://schemas.openxmlformats.org/officeDocument/2006/relationships/hyperlink" Target="http://pbs.twimg.com/profile_images/1131342106256187394/1cmxZBI__normal.jpg" TargetMode="External" /><Relationship Id="rId172" Type="http://schemas.openxmlformats.org/officeDocument/2006/relationships/hyperlink" Target="http://pbs.twimg.com/profile_images/577676690442223616/QFMocWxO_normal.jpeg" TargetMode="External" /><Relationship Id="rId173" Type="http://schemas.openxmlformats.org/officeDocument/2006/relationships/hyperlink" Target="http://pbs.twimg.com/profile_images/378800000779772281/5f36ec7c324faf5565092b7cc5df9aa7_normal.jpeg" TargetMode="External" /><Relationship Id="rId174" Type="http://schemas.openxmlformats.org/officeDocument/2006/relationships/hyperlink" Target="http://pbs.twimg.com/profile_images/378800000779772281/5f36ec7c324faf5565092b7cc5df9aa7_normal.jpeg" TargetMode="External" /><Relationship Id="rId175" Type="http://schemas.openxmlformats.org/officeDocument/2006/relationships/hyperlink" Target="http://pbs.twimg.com/profile_images/916607835219341312/N3Kvjke2_normal.jpg" TargetMode="External" /><Relationship Id="rId176" Type="http://schemas.openxmlformats.org/officeDocument/2006/relationships/hyperlink" Target="http://pbs.twimg.com/profile_images/884762247242936321/xoZAe4sB_normal.jpg" TargetMode="External" /><Relationship Id="rId177" Type="http://schemas.openxmlformats.org/officeDocument/2006/relationships/hyperlink" Target="http://pbs.twimg.com/profile_images/776108420999090177/ccwYG4tO_normal.jpg" TargetMode="External" /><Relationship Id="rId178" Type="http://schemas.openxmlformats.org/officeDocument/2006/relationships/hyperlink" Target="http://pbs.twimg.com/profile_images/732071945/CapeCoral_normal.jpg" TargetMode="External" /><Relationship Id="rId179" Type="http://schemas.openxmlformats.org/officeDocument/2006/relationships/hyperlink" Target="http://pbs.twimg.com/profile_images/732071945/CapeCoral_normal.jpg" TargetMode="External" /><Relationship Id="rId180" Type="http://schemas.openxmlformats.org/officeDocument/2006/relationships/hyperlink" Target="http://pbs.twimg.com/profile_images/2639225391/a6d40665ffef3863b666384113e0828b_normal.jpeg" TargetMode="External" /><Relationship Id="rId181" Type="http://schemas.openxmlformats.org/officeDocument/2006/relationships/hyperlink" Target="http://pbs.twimg.com/profile_images/1189735312077053952/IMCd1Z8a_normal.jpg" TargetMode="External" /><Relationship Id="rId182" Type="http://schemas.openxmlformats.org/officeDocument/2006/relationships/hyperlink" Target="http://pbs.twimg.com/profile_images/1189735312077053952/IMCd1Z8a_normal.jpg" TargetMode="External" /><Relationship Id="rId183" Type="http://schemas.openxmlformats.org/officeDocument/2006/relationships/hyperlink" Target="https://pbs.twimg.com/tweet_video_thumb/EHpzRpDUYAA8yDp.jpg" TargetMode="External" /><Relationship Id="rId184" Type="http://schemas.openxmlformats.org/officeDocument/2006/relationships/hyperlink" Target="https://pbs.twimg.com/tweet_video_thumb/EHpzRpDUYAA8yDp.jpg" TargetMode="External" /><Relationship Id="rId185" Type="http://schemas.openxmlformats.org/officeDocument/2006/relationships/hyperlink" Target="https://pbs.twimg.com/tweet_video_thumb/EHpzRpDUYAA8yDp.jpg" TargetMode="External" /><Relationship Id="rId186" Type="http://schemas.openxmlformats.org/officeDocument/2006/relationships/hyperlink" Target="https://pbs.twimg.com/media/EIThYGwXkAAH9EO.jpg" TargetMode="External" /><Relationship Id="rId187" Type="http://schemas.openxmlformats.org/officeDocument/2006/relationships/hyperlink" Target="http://pbs.twimg.com/profile_images/1157361163983884288/nbfMB0Fx_normal.jpg" TargetMode="External" /><Relationship Id="rId188" Type="http://schemas.openxmlformats.org/officeDocument/2006/relationships/hyperlink" Target="http://pbs.twimg.com/profile_images/378800000751952076/efc8d0e0d8f40780eac14890a349fb52_normal.jpeg" TargetMode="External" /><Relationship Id="rId189" Type="http://schemas.openxmlformats.org/officeDocument/2006/relationships/hyperlink" Target="http://pbs.twimg.com/profile_images/692657187328520192/zeI6TleC_normal.jpg" TargetMode="External" /><Relationship Id="rId190" Type="http://schemas.openxmlformats.org/officeDocument/2006/relationships/hyperlink" Target="http://pbs.twimg.com/profile_images/1168837767125712896/ZMTuVJe4_normal.jpg" TargetMode="External" /><Relationship Id="rId191" Type="http://schemas.openxmlformats.org/officeDocument/2006/relationships/hyperlink" Target="http://pbs.twimg.com/profile_images/1182859423254892544/5QlxWl64_normal.jpg" TargetMode="External" /><Relationship Id="rId192" Type="http://schemas.openxmlformats.org/officeDocument/2006/relationships/hyperlink" Target="http://pbs.twimg.com/profile_images/938569742423429120/eNJniOut_normal.jpg" TargetMode="External" /><Relationship Id="rId193" Type="http://schemas.openxmlformats.org/officeDocument/2006/relationships/hyperlink" Target="http://pbs.twimg.com/profile_images/1194297558656520193/XfPeaZk-_normal.png" TargetMode="External" /><Relationship Id="rId194" Type="http://schemas.openxmlformats.org/officeDocument/2006/relationships/hyperlink" Target="http://pbs.twimg.com/profile_images/509262764158615552/5FXgWCjr_normal.jpeg" TargetMode="External" /><Relationship Id="rId195" Type="http://schemas.openxmlformats.org/officeDocument/2006/relationships/hyperlink" Target="http://pbs.twimg.com/profile_images/509262764158615552/5FXgWCjr_normal.jpeg" TargetMode="External" /><Relationship Id="rId196" Type="http://schemas.openxmlformats.org/officeDocument/2006/relationships/hyperlink" Target="http://pbs.twimg.com/profile_images/509262764158615552/5FXgWCjr_normal.jpeg" TargetMode="External" /><Relationship Id="rId197" Type="http://schemas.openxmlformats.org/officeDocument/2006/relationships/hyperlink" Target="http://pbs.twimg.com/profile_images/509262764158615552/5FXgWCjr_normal.jpeg" TargetMode="External" /><Relationship Id="rId198" Type="http://schemas.openxmlformats.org/officeDocument/2006/relationships/hyperlink" Target="http://pbs.twimg.com/profile_images/1152811940256686080/0cvcqb4M_normal.jpg" TargetMode="External" /><Relationship Id="rId199" Type="http://schemas.openxmlformats.org/officeDocument/2006/relationships/hyperlink" Target="https://pbs.twimg.com/media/EInJnwIVAAE-3pT.jpg" TargetMode="External" /><Relationship Id="rId200" Type="http://schemas.openxmlformats.org/officeDocument/2006/relationships/hyperlink" Target="https://pbs.twimg.com/media/EInbq_JXkAEbUjg.jpg" TargetMode="External" /><Relationship Id="rId201" Type="http://schemas.openxmlformats.org/officeDocument/2006/relationships/hyperlink" Target="https://pbs.twimg.com/media/EIobCO-XYAIzdKw.jpg" TargetMode="External" /><Relationship Id="rId202" Type="http://schemas.openxmlformats.org/officeDocument/2006/relationships/hyperlink" Target="http://pbs.twimg.com/profile_images/378800000382901132/6c8ce53cb7a464ca2b914c268340abe6_normal.png" TargetMode="External" /><Relationship Id="rId203" Type="http://schemas.openxmlformats.org/officeDocument/2006/relationships/hyperlink" Target="http://pbs.twimg.com/profile_images/1169660215224143872/xIiC6juh_normal.jpg" TargetMode="External" /><Relationship Id="rId204" Type="http://schemas.openxmlformats.org/officeDocument/2006/relationships/hyperlink" Target="http://pbs.twimg.com/profile_images/1148339148467638276/LLyoxVSH_normal.jpg" TargetMode="External" /><Relationship Id="rId205" Type="http://schemas.openxmlformats.org/officeDocument/2006/relationships/hyperlink" Target="http://pbs.twimg.com/profile_images/1092549305334870016/ZuGhOktk_normal.jpg" TargetMode="External" /><Relationship Id="rId206" Type="http://schemas.openxmlformats.org/officeDocument/2006/relationships/hyperlink" Target="http://pbs.twimg.com/profile_images/1186706424514174982/ptetajD-_normal.jpg" TargetMode="External" /><Relationship Id="rId207" Type="http://schemas.openxmlformats.org/officeDocument/2006/relationships/hyperlink" Target="http://pbs.twimg.com/profile_images/1192072851987292160/_gcZ85LI_normal.jpg" TargetMode="External" /><Relationship Id="rId208" Type="http://schemas.openxmlformats.org/officeDocument/2006/relationships/hyperlink" Target="http://pbs.twimg.com/profile_images/1115798458131197953/sZ6oyVJB_normal.png" TargetMode="External" /><Relationship Id="rId209" Type="http://schemas.openxmlformats.org/officeDocument/2006/relationships/hyperlink" Target="http://pbs.twimg.com/profile_images/1003662005373427712/yDU36WO9_normal.jpg" TargetMode="External" /><Relationship Id="rId210" Type="http://schemas.openxmlformats.org/officeDocument/2006/relationships/hyperlink" Target="http://pbs.twimg.com/profile_images/1017122729357553666/KqO-IE6p_normal.jpg" TargetMode="External" /><Relationship Id="rId211" Type="http://schemas.openxmlformats.org/officeDocument/2006/relationships/hyperlink" Target="https://pbs.twimg.com/media/EItA9HYUcAAuQQX.jpg" TargetMode="External" /><Relationship Id="rId212" Type="http://schemas.openxmlformats.org/officeDocument/2006/relationships/hyperlink" Target="http://pbs.twimg.com/profile_images/858099323254558720/dSqPtzP9_normal.jpg" TargetMode="External" /><Relationship Id="rId213" Type="http://schemas.openxmlformats.org/officeDocument/2006/relationships/hyperlink" Target="http://pbs.twimg.com/profile_images/934186716562419714/oexywtUW_normal.jpg" TargetMode="External" /><Relationship Id="rId214" Type="http://schemas.openxmlformats.org/officeDocument/2006/relationships/hyperlink" Target="https://pbs.twimg.com/media/EItx-0sXsAcGoRJ.jpg" TargetMode="External" /><Relationship Id="rId215" Type="http://schemas.openxmlformats.org/officeDocument/2006/relationships/hyperlink" Target="http://pbs.twimg.com/profile_images/1012138313866776577/eOVSmf2Y_normal.jpg" TargetMode="External" /><Relationship Id="rId216" Type="http://schemas.openxmlformats.org/officeDocument/2006/relationships/hyperlink" Target="http://pbs.twimg.com/profile_images/1169288515512872966/Bz-9B162_normal.jpg" TargetMode="External" /><Relationship Id="rId217" Type="http://schemas.openxmlformats.org/officeDocument/2006/relationships/hyperlink" Target="http://pbs.twimg.com/profile_images/1169288515512872966/Bz-9B162_normal.jpg" TargetMode="External" /><Relationship Id="rId218" Type="http://schemas.openxmlformats.org/officeDocument/2006/relationships/hyperlink" Target="http://pbs.twimg.com/profile_images/1169288515512872966/Bz-9B162_normal.jpg" TargetMode="External" /><Relationship Id="rId219" Type="http://schemas.openxmlformats.org/officeDocument/2006/relationships/hyperlink" Target="http://pbs.twimg.com/profile_images/1169288515512872966/Bz-9B162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1066801391153246209/Jv9xJQ-H_normal.jpg" TargetMode="External" /><Relationship Id="rId222" Type="http://schemas.openxmlformats.org/officeDocument/2006/relationships/hyperlink" Target="http://pbs.twimg.com/profile_images/1008107008631992320/4V1vr0hC_normal.jpg" TargetMode="External" /><Relationship Id="rId223" Type="http://schemas.openxmlformats.org/officeDocument/2006/relationships/hyperlink" Target="http://pbs.twimg.com/profile_images/1188215761879199745/4r00iAnM_normal.jpg" TargetMode="External" /><Relationship Id="rId224" Type="http://schemas.openxmlformats.org/officeDocument/2006/relationships/hyperlink" Target="http://pbs.twimg.com/profile_images/702620331064827904/L22Rocse_normal.jpg" TargetMode="External" /><Relationship Id="rId225" Type="http://schemas.openxmlformats.org/officeDocument/2006/relationships/hyperlink" Target="http://pbs.twimg.com/profile_images/702620331064827904/L22Rocse_normal.jpg" TargetMode="External" /><Relationship Id="rId226" Type="http://schemas.openxmlformats.org/officeDocument/2006/relationships/hyperlink" Target="http://pbs.twimg.com/profile_images/702620331064827904/L22Rocse_normal.jpg" TargetMode="External" /><Relationship Id="rId227" Type="http://schemas.openxmlformats.org/officeDocument/2006/relationships/hyperlink" Target="http://pbs.twimg.com/profile_images/702620331064827904/L22Rocse_normal.jp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1184415129326280704/VQyaL6Jy_normal.jpg" TargetMode="External" /><Relationship Id="rId230" Type="http://schemas.openxmlformats.org/officeDocument/2006/relationships/hyperlink" Target="http://pbs.twimg.com/profile_images/1159154728384811008/1NZ2dVWk_normal.jpg" TargetMode="External" /><Relationship Id="rId231" Type="http://schemas.openxmlformats.org/officeDocument/2006/relationships/hyperlink" Target="http://pbs.twimg.com/profile_images/1159154728384811008/1NZ2dVWk_normal.jpg" TargetMode="External" /><Relationship Id="rId232" Type="http://schemas.openxmlformats.org/officeDocument/2006/relationships/hyperlink" Target="http://pbs.twimg.com/profile_images/958655642419408896/XGC1QlVM_normal.jpg" TargetMode="External" /><Relationship Id="rId233" Type="http://schemas.openxmlformats.org/officeDocument/2006/relationships/hyperlink" Target="http://pbs.twimg.com/profile_images/958655642419408896/XGC1QlVM_normal.jpg" TargetMode="External" /><Relationship Id="rId234" Type="http://schemas.openxmlformats.org/officeDocument/2006/relationships/hyperlink" Target="http://pbs.twimg.com/profile_images/502816272208232448/1m3pU-Rb_normal.jpeg" TargetMode="External" /><Relationship Id="rId235" Type="http://schemas.openxmlformats.org/officeDocument/2006/relationships/hyperlink" Target="http://pbs.twimg.com/profile_images/502816272208232448/1m3pU-Rb_normal.jpeg" TargetMode="External" /><Relationship Id="rId236" Type="http://schemas.openxmlformats.org/officeDocument/2006/relationships/hyperlink" Target="http://pbs.twimg.com/profile_images/592490033451573251/_d-VGrJE_normal.jpg" TargetMode="External" /><Relationship Id="rId237" Type="http://schemas.openxmlformats.org/officeDocument/2006/relationships/hyperlink" Target="http://pbs.twimg.com/profile_images/1170438951930388480/XQpZgBL9_normal.jpg" TargetMode="External" /><Relationship Id="rId238" Type="http://schemas.openxmlformats.org/officeDocument/2006/relationships/hyperlink" Target="http://pbs.twimg.com/profile_images/1170438951930388480/XQpZgBL9_normal.jpg" TargetMode="External" /><Relationship Id="rId239" Type="http://schemas.openxmlformats.org/officeDocument/2006/relationships/hyperlink" Target="http://pbs.twimg.com/profile_images/1191675667491897344/kNYHmmzr_normal.jpg" TargetMode="External" /><Relationship Id="rId240" Type="http://schemas.openxmlformats.org/officeDocument/2006/relationships/hyperlink" Target="http://pbs.twimg.com/profile_images/1144234018352902144/Hdt9zQon_normal.png" TargetMode="External" /><Relationship Id="rId241" Type="http://schemas.openxmlformats.org/officeDocument/2006/relationships/hyperlink" Target="https://pbs.twimg.com/media/EIuPP-wXUAAI6oU.png" TargetMode="External" /><Relationship Id="rId242" Type="http://schemas.openxmlformats.org/officeDocument/2006/relationships/hyperlink" Target="http://pbs.twimg.com/profile_images/1025406011597774848/MQDkAuIA_normal.jpg" TargetMode="External" /><Relationship Id="rId243" Type="http://schemas.openxmlformats.org/officeDocument/2006/relationships/hyperlink" Target="http://pbs.twimg.com/profile_images/1187891726314291200/VT6K96sR_normal.jpg" TargetMode="External" /><Relationship Id="rId244" Type="http://schemas.openxmlformats.org/officeDocument/2006/relationships/hyperlink" Target="http://pbs.twimg.com/profile_images/1187891726314291200/VT6K96sR_normal.jpg" TargetMode="External" /><Relationship Id="rId245" Type="http://schemas.openxmlformats.org/officeDocument/2006/relationships/hyperlink" Target="http://pbs.twimg.com/profile_images/1116137265447800834/E-msxmNA_normal.jpg" TargetMode="External" /><Relationship Id="rId246" Type="http://schemas.openxmlformats.org/officeDocument/2006/relationships/hyperlink" Target="http://pbs.twimg.com/profile_images/1116137265447800834/E-msxmNA_normal.jpg" TargetMode="External" /><Relationship Id="rId247" Type="http://schemas.openxmlformats.org/officeDocument/2006/relationships/hyperlink" Target="http://pbs.twimg.com/profile_images/1140638147883069440/mW2CnBji_normal.jpg" TargetMode="External" /><Relationship Id="rId248" Type="http://schemas.openxmlformats.org/officeDocument/2006/relationships/hyperlink" Target="https://pbs.twimg.com/media/EIwOLWWXkAAcMdT.jpg" TargetMode="External" /><Relationship Id="rId249" Type="http://schemas.openxmlformats.org/officeDocument/2006/relationships/hyperlink" Target="http://pbs.twimg.com/profile_images/1192414760417054723/wCylZKKG_normal.jpg" TargetMode="External" /><Relationship Id="rId250" Type="http://schemas.openxmlformats.org/officeDocument/2006/relationships/hyperlink" Target="http://pbs.twimg.com/profile_images/1192414760417054723/wCylZKKG_normal.jpg" TargetMode="External" /><Relationship Id="rId251" Type="http://schemas.openxmlformats.org/officeDocument/2006/relationships/hyperlink" Target="http://pbs.twimg.com/profile_images/1192414760417054723/wCylZKKG_normal.jpg" TargetMode="External" /><Relationship Id="rId252" Type="http://schemas.openxmlformats.org/officeDocument/2006/relationships/hyperlink" Target="http://pbs.twimg.com/profile_images/1192414760417054723/wCylZKKG_normal.jpg" TargetMode="External" /><Relationship Id="rId253" Type="http://schemas.openxmlformats.org/officeDocument/2006/relationships/hyperlink" Target="http://pbs.twimg.com/profile_images/1192414760417054723/wCylZKKG_normal.jpg" TargetMode="External" /><Relationship Id="rId254" Type="http://schemas.openxmlformats.org/officeDocument/2006/relationships/hyperlink" Target="http://pbs.twimg.com/profile_images/1192414760417054723/wCylZKKG_normal.jpg" TargetMode="External" /><Relationship Id="rId255" Type="http://schemas.openxmlformats.org/officeDocument/2006/relationships/hyperlink" Target="http://pbs.twimg.com/profile_images/1192414760417054723/wCylZKKG_normal.jpg" TargetMode="External" /><Relationship Id="rId256" Type="http://schemas.openxmlformats.org/officeDocument/2006/relationships/hyperlink" Target="http://pbs.twimg.com/profile_images/1192414760417054723/wCylZKKG_normal.jpg" TargetMode="External" /><Relationship Id="rId257" Type="http://schemas.openxmlformats.org/officeDocument/2006/relationships/hyperlink" Target="http://pbs.twimg.com/profile_images/1192414760417054723/wCylZKKG_normal.jpg" TargetMode="External" /><Relationship Id="rId258" Type="http://schemas.openxmlformats.org/officeDocument/2006/relationships/hyperlink" Target="http://pbs.twimg.com/profile_images/1192414760417054723/wCylZKKG_normal.jpg" TargetMode="External" /><Relationship Id="rId259" Type="http://schemas.openxmlformats.org/officeDocument/2006/relationships/hyperlink" Target="http://pbs.twimg.com/profile_images/1192414760417054723/wCylZKKG_normal.jpg" TargetMode="External" /><Relationship Id="rId260" Type="http://schemas.openxmlformats.org/officeDocument/2006/relationships/hyperlink" Target="http://pbs.twimg.com/profile_images/1192414760417054723/wCylZKKG_normal.jpg" TargetMode="External" /><Relationship Id="rId261" Type="http://schemas.openxmlformats.org/officeDocument/2006/relationships/hyperlink" Target="http://pbs.twimg.com/profile_images/769215828705312768/U_ZhhoH9_normal.jpg" TargetMode="External" /><Relationship Id="rId262" Type="http://schemas.openxmlformats.org/officeDocument/2006/relationships/hyperlink" Target="http://pbs.twimg.com/profile_images/1192414760417054723/wCylZKKG_normal.jpg" TargetMode="External" /><Relationship Id="rId263" Type="http://schemas.openxmlformats.org/officeDocument/2006/relationships/hyperlink" Target="http://pbs.twimg.com/profile_images/1192414760417054723/wCylZKKG_normal.jpg" TargetMode="External" /><Relationship Id="rId264" Type="http://schemas.openxmlformats.org/officeDocument/2006/relationships/hyperlink" Target="http://pbs.twimg.com/profile_images/1192414760417054723/wCylZKKG_normal.jpg" TargetMode="External" /><Relationship Id="rId265" Type="http://schemas.openxmlformats.org/officeDocument/2006/relationships/hyperlink" Target="http://pbs.twimg.com/profile_images/1192414760417054723/wCylZKKG_normal.jpg" TargetMode="External" /><Relationship Id="rId266" Type="http://schemas.openxmlformats.org/officeDocument/2006/relationships/hyperlink" Target="http://pbs.twimg.com/profile_images/1192414760417054723/wCylZKKG_normal.jpg" TargetMode="External" /><Relationship Id="rId267" Type="http://schemas.openxmlformats.org/officeDocument/2006/relationships/hyperlink" Target="http://pbs.twimg.com/profile_images/1192414760417054723/wCylZKKG_normal.jpg" TargetMode="External" /><Relationship Id="rId268" Type="http://schemas.openxmlformats.org/officeDocument/2006/relationships/hyperlink" Target="http://pbs.twimg.com/profile_images/1192414760417054723/wCylZKKG_normal.jpg" TargetMode="External" /><Relationship Id="rId269" Type="http://schemas.openxmlformats.org/officeDocument/2006/relationships/hyperlink" Target="http://pbs.twimg.com/profile_images/1192414760417054723/wCylZKKG_normal.jpg" TargetMode="External" /><Relationship Id="rId270" Type="http://schemas.openxmlformats.org/officeDocument/2006/relationships/hyperlink" Target="http://pbs.twimg.com/profile_images/1192414760417054723/wCylZKKG_normal.jpg" TargetMode="External" /><Relationship Id="rId271" Type="http://schemas.openxmlformats.org/officeDocument/2006/relationships/hyperlink" Target="http://pbs.twimg.com/profile_images/1192414760417054723/wCylZKKG_normal.jpg" TargetMode="External" /><Relationship Id="rId272" Type="http://schemas.openxmlformats.org/officeDocument/2006/relationships/hyperlink" Target="http://pbs.twimg.com/profile_images/1192414760417054723/wCylZKKG_normal.jpg" TargetMode="External" /><Relationship Id="rId273" Type="http://schemas.openxmlformats.org/officeDocument/2006/relationships/hyperlink" Target="http://pbs.twimg.com/profile_images/884789859264729089/qcpiiOKR_normal.jpg" TargetMode="External" /><Relationship Id="rId274" Type="http://schemas.openxmlformats.org/officeDocument/2006/relationships/hyperlink" Target="http://pbs.twimg.com/profile_images/1192414760417054723/wCylZKKG_normal.jpg" TargetMode="External" /><Relationship Id="rId275" Type="http://schemas.openxmlformats.org/officeDocument/2006/relationships/hyperlink" Target="http://pbs.twimg.com/profile_images/1192414760417054723/wCylZKKG_normal.jpg" TargetMode="External" /><Relationship Id="rId276" Type="http://schemas.openxmlformats.org/officeDocument/2006/relationships/hyperlink" Target="http://pbs.twimg.com/profile_images/1192414760417054723/wCylZKKG_normal.jpg" TargetMode="External" /><Relationship Id="rId277" Type="http://schemas.openxmlformats.org/officeDocument/2006/relationships/hyperlink" Target="http://pbs.twimg.com/profile_images/1192414760417054723/wCylZKKG_normal.jpg" TargetMode="External" /><Relationship Id="rId278" Type="http://schemas.openxmlformats.org/officeDocument/2006/relationships/hyperlink" Target="http://pbs.twimg.com/profile_images/1192414760417054723/wCylZKKG_normal.jpg" TargetMode="External" /><Relationship Id="rId279" Type="http://schemas.openxmlformats.org/officeDocument/2006/relationships/hyperlink" Target="http://pbs.twimg.com/profile_images/1192414760417054723/wCylZKKG_normal.jpg" TargetMode="External" /><Relationship Id="rId280" Type="http://schemas.openxmlformats.org/officeDocument/2006/relationships/hyperlink" Target="http://pbs.twimg.com/profile_images/1192414760417054723/wCylZKKG_normal.jpg" TargetMode="External" /><Relationship Id="rId281" Type="http://schemas.openxmlformats.org/officeDocument/2006/relationships/hyperlink" Target="http://pbs.twimg.com/profile_images/1192414760417054723/wCylZKKG_normal.jpg" TargetMode="External" /><Relationship Id="rId282" Type="http://schemas.openxmlformats.org/officeDocument/2006/relationships/hyperlink" Target="http://pbs.twimg.com/profile_images/1192414760417054723/wCylZKKG_normal.jpg" TargetMode="External" /><Relationship Id="rId283" Type="http://schemas.openxmlformats.org/officeDocument/2006/relationships/hyperlink" Target="http://pbs.twimg.com/profile_images/1192414760417054723/wCylZKKG_normal.jpg" TargetMode="External" /><Relationship Id="rId284" Type="http://schemas.openxmlformats.org/officeDocument/2006/relationships/hyperlink" Target="http://pbs.twimg.com/profile_images/1192414760417054723/wCylZKKG_normal.jpg" TargetMode="External" /><Relationship Id="rId285" Type="http://schemas.openxmlformats.org/officeDocument/2006/relationships/hyperlink" Target="http://pbs.twimg.com/profile_images/1192414760417054723/wCylZKKG_normal.jpg" TargetMode="External" /><Relationship Id="rId286" Type="http://schemas.openxmlformats.org/officeDocument/2006/relationships/hyperlink" Target="http://pbs.twimg.com/profile_images/1192414760417054723/wCylZKKG_normal.jpg" TargetMode="External" /><Relationship Id="rId287" Type="http://schemas.openxmlformats.org/officeDocument/2006/relationships/hyperlink" Target="http://pbs.twimg.com/profile_images/1192414760417054723/wCylZKKG_normal.jpg" TargetMode="External" /><Relationship Id="rId288" Type="http://schemas.openxmlformats.org/officeDocument/2006/relationships/hyperlink" Target="http://pbs.twimg.com/profile_images/1192414760417054723/wCylZKKG_normal.jpg" TargetMode="External" /><Relationship Id="rId289" Type="http://schemas.openxmlformats.org/officeDocument/2006/relationships/hyperlink" Target="http://pbs.twimg.com/profile_images/1192414760417054723/wCylZKKG_normal.jpg" TargetMode="External" /><Relationship Id="rId290" Type="http://schemas.openxmlformats.org/officeDocument/2006/relationships/hyperlink" Target="http://pbs.twimg.com/profile_images/1192414760417054723/wCylZKKG_normal.jpg" TargetMode="External" /><Relationship Id="rId291" Type="http://schemas.openxmlformats.org/officeDocument/2006/relationships/hyperlink" Target="http://pbs.twimg.com/profile_images/1192414760417054723/wCylZKKG_normal.jpg" TargetMode="External" /><Relationship Id="rId292" Type="http://schemas.openxmlformats.org/officeDocument/2006/relationships/hyperlink" Target="http://pbs.twimg.com/profile_images/1192414760417054723/wCylZKKG_normal.jpg" TargetMode="External" /><Relationship Id="rId293" Type="http://schemas.openxmlformats.org/officeDocument/2006/relationships/hyperlink" Target="http://pbs.twimg.com/profile_images/1192414760417054723/wCylZKKG_normal.jpg" TargetMode="External" /><Relationship Id="rId294" Type="http://schemas.openxmlformats.org/officeDocument/2006/relationships/hyperlink" Target="http://pbs.twimg.com/profile_images/1192414760417054723/wCylZKKG_normal.jpg" TargetMode="External" /><Relationship Id="rId295" Type="http://schemas.openxmlformats.org/officeDocument/2006/relationships/hyperlink" Target="http://pbs.twimg.com/profile_images/1192414760417054723/wCylZKKG_normal.jpg" TargetMode="External" /><Relationship Id="rId296" Type="http://schemas.openxmlformats.org/officeDocument/2006/relationships/hyperlink" Target="http://pbs.twimg.com/profile_images/1192414760417054723/wCylZKKG_normal.jpg" TargetMode="External" /><Relationship Id="rId297" Type="http://schemas.openxmlformats.org/officeDocument/2006/relationships/hyperlink" Target="http://pbs.twimg.com/profile_images/1192414760417054723/wCylZKKG_normal.jpg" TargetMode="External" /><Relationship Id="rId298" Type="http://schemas.openxmlformats.org/officeDocument/2006/relationships/hyperlink" Target="http://pbs.twimg.com/profile_images/1192414760417054723/wCylZKKG_normal.jpg" TargetMode="External" /><Relationship Id="rId299" Type="http://schemas.openxmlformats.org/officeDocument/2006/relationships/hyperlink" Target="http://pbs.twimg.com/profile_images/1192414760417054723/wCylZKKG_normal.jpg" TargetMode="External" /><Relationship Id="rId300" Type="http://schemas.openxmlformats.org/officeDocument/2006/relationships/hyperlink" Target="http://pbs.twimg.com/profile_images/1192414760417054723/wCylZKKG_normal.jpg" TargetMode="External" /><Relationship Id="rId301" Type="http://schemas.openxmlformats.org/officeDocument/2006/relationships/hyperlink" Target="http://pbs.twimg.com/profile_images/1192414760417054723/wCylZKKG_normal.jpg" TargetMode="External" /><Relationship Id="rId302" Type="http://schemas.openxmlformats.org/officeDocument/2006/relationships/hyperlink" Target="https://pbs.twimg.com/media/EIsos8gWkAAGtLp.jpg" TargetMode="External" /><Relationship Id="rId303" Type="http://schemas.openxmlformats.org/officeDocument/2006/relationships/hyperlink" Target="http://pbs.twimg.com/profile_images/1192414760417054723/wCylZKKG_normal.jpg" TargetMode="External" /><Relationship Id="rId304" Type="http://schemas.openxmlformats.org/officeDocument/2006/relationships/hyperlink" Target="http://pbs.twimg.com/profile_images/1192414760417054723/wCylZKKG_normal.jpg" TargetMode="External" /><Relationship Id="rId305" Type="http://schemas.openxmlformats.org/officeDocument/2006/relationships/hyperlink" Target="https://pbs.twimg.com/media/EIsos8gWkAAGtLp.jpg" TargetMode="External" /><Relationship Id="rId306" Type="http://schemas.openxmlformats.org/officeDocument/2006/relationships/hyperlink" Target="http://pbs.twimg.com/profile_images/1192414760417054723/wCylZKKG_normal.jpg" TargetMode="External" /><Relationship Id="rId307" Type="http://schemas.openxmlformats.org/officeDocument/2006/relationships/hyperlink" Target="http://pbs.twimg.com/profile_images/1192414760417054723/wCylZKKG_normal.jpg" TargetMode="External" /><Relationship Id="rId308" Type="http://schemas.openxmlformats.org/officeDocument/2006/relationships/hyperlink" Target="https://pbs.twimg.com/media/EIsos8gWkAAGtLp.jpg" TargetMode="External" /><Relationship Id="rId309" Type="http://schemas.openxmlformats.org/officeDocument/2006/relationships/hyperlink" Target="http://pbs.twimg.com/profile_images/1192414760417054723/wCylZKKG_normal.jpg" TargetMode="External" /><Relationship Id="rId310" Type="http://schemas.openxmlformats.org/officeDocument/2006/relationships/hyperlink" Target="http://pbs.twimg.com/profile_images/1192414760417054723/wCylZKKG_normal.jpg" TargetMode="External" /><Relationship Id="rId311" Type="http://schemas.openxmlformats.org/officeDocument/2006/relationships/hyperlink" Target="https://pbs.twimg.com/media/EIsos8gWkAAGtLp.jpg" TargetMode="External" /><Relationship Id="rId312" Type="http://schemas.openxmlformats.org/officeDocument/2006/relationships/hyperlink" Target="http://pbs.twimg.com/profile_images/1184415129326280704/VQyaL6Jy_normal.jpg" TargetMode="External" /><Relationship Id="rId313" Type="http://schemas.openxmlformats.org/officeDocument/2006/relationships/hyperlink" Target="http://pbs.twimg.com/profile_images/1192414760417054723/wCylZKKG_normal.jpg" TargetMode="External" /><Relationship Id="rId314" Type="http://schemas.openxmlformats.org/officeDocument/2006/relationships/hyperlink" Target="http://pbs.twimg.com/profile_images/1192414760417054723/wCylZKKG_normal.jpg" TargetMode="External" /><Relationship Id="rId315" Type="http://schemas.openxmlformats.org/officeDocument/2006/relationships/hyperlink" Target="http://pbs.twimg.com/profile_images/1192414760417054723/wCylZKKG_normal.jpg" TargetMode="External" /><Relationship Id="rId316" Type="http://schemas.openxmlformats.org/officeDocument/2006/relationships/hyperlink" Target="http://pbs.twimg.com/profile_images/1192414760417054723/wCylZKKG_normal.jpg" TargetMode="External" /><Relationship Id="rId317" Type="http://schemas.openxmlformats.org/officeDocument/2006/relationships/hyperlink" Target="http://pbs.twimg.com/profile_images/1192414760417054723/wCylZKKG_normal.jpg" TargetMode="External" /><Relationship Id="rId318" Type="http://schemas.openxmlformats.org/officeDocument/2006/relationships/hyperlink" Target="http://pbs.twimg.com/profile_images/1192414760417054723/wCylZKKG_normal.jpg" TargetMode="External" /><Relationship Id="rId319" Type="http://schemas.openxmlformats.org/officeDocument/2006/relationships/hyperlink" Target="http://pbs.twimg.com/profile_images/1192414760417054723/wCylZKKG_normal.jpg" TargetMode="External" /><Relationship Id="rId320" Type="http://schemas.openxmlformats.org/officeDocument/2006/relationships/hyperlink" Target="http://pbs.twimg.com/profile_images/1192414760417054723/wCylZKKG_normal.jpg" TargetMode="External" /><Relationship Id="rId321" Type="http://schemas.openxmlformats.org/officeDocument/2006/relationships/hyperlink" Target="http://pbs.twimg.com/profile_images/1192414760417054723/wCylZKKG_normal.jpg" TargetMode="External" /><Relationship Id="rId322" Type="http://schemas.openxmlformats.org/officeDocument/2006/relationships/hyperlink" Target="http://pbs.twimg.com/profile_images/1192414760417054723/wCylZKKG_normal.jpg" TargetMode="External" /><Relationship Id="rId323" Type="http://schemas.openxmlformats.org/officeDocument/2006/relationships/hyperlink" Target="http://pbs.twimg.com/profile_images/1192414760417054723/wCylZKKG_normal.jpg" TargetMode="External" /><Relationship Id="rId324" Type="http://schemas.openxmlformats.org/officeDocument/2006/relationships/hyperlink" Target="http://pbs.twimg.com/profile_images/1192414760417054723/wCylZKKG_normal.jpg" TargetMode="External" /><Relationship Id="rId325" Type="http://schemas.openxmlformats.org/officeDocument/2006/relationships/hyperlink" Target="http://pbs.twimg.com/profile_images/1192414760417054723/wCylZKKG_normal.jpg" TargetMode="External" /><Relationship Id="rId326" Type="http://schemas.openxmlformats.org/officeDocument/2006/relationships/hyperlink" Target="http://pbs.twimg.com/profile_images/607943440547127297/AdYuGWFV_normal.jpg" TargetMode="External" /><Relationship Id="rId327" Type="http://schemas.openxmlformats.org/officeDocument/2006/relationships/hyperlink" Target="http://pbs.twimg.com/profile_images/878715391333236737/UAJUTwY8_normal.jpg" TargetMode="External" /><Relationship Id="rId328" Type="http://schemas.openxmlformats.org/officeDocument/2006/relationships/hyperlink" Target="http://pbs.twimg.com/profile_images/878715391333236737/UAJUTwY8_normal.jpg" TargetMode="External" /><Relationship Id="rId329" Type="http://schemas.openxmlformats.org/officeDocument/2006/relationships/hyperlink" Target="http://pbs.twimg.com/profile_images/846164631693508612/PvVvO_xy_normal.jpg" TargetMode="External" /><Relationship Id="rId330" Type="http://schemas.openxmlformats.org/officeDocument/2006/relationships/hyperlink" Target="http://pbs.twimg.com/profile_images/1148733386099478533/1g5XriX7_normal.png" TargetMode="External" /><Relationship Id="rId331" Type="http://schemas.openxmlformats.org/officeDocument/2006/relationships/hyperlink" Target="http://pbs.twimg.com/profile_images/1148733386099478533/1g5XriX7_normal.png" TargetMode="External" /><Relationship Id="rId332" Type="http://schemas.openxmlformats.org/officeDocument/2006/relationships/hyperlink" Target="http://pbs.twimg.com/profile_images/992396702572310528/Yuxg5hh4_normal.jpg" TargetMode="External" /><Relationship Id="rId333" Type="http://schemas.openxmlformats.org/officeDocument/2006/relationships/hyperlink" Target="http://pbs.twimg.com/profile_images/1192414760417054723/wCylZKKG_normal.jpg" TargetMode="External" /><Relationship Id="rId334" Type="http://schemas.openxmlformats.org/officeDocument/2006/relationships/hyperlink" Target="http://pbs.twimg.com/profile_images/1192414760417054723/wCylZKKG_normal.jpg" TargetMode="External" /><Relationship Id="rId335" Type="http://schemas.openxmlformats.org/officeDocument/2006/relationships/hyperlink" Target="http://pbs.twimg.com/profile_images/992396702572310528/Yuxg5hh4_normal.jpg" TargetMode="External" /><Relationship Id="rId336" Type="http://schemas.openxmlformats.org/officeDocument/2006/relationships/hyperlink" Target="http://pbs.twimg.com/profile_images/1192414760417054723/wCylZKKG_normal.jpg" TargetMode="External" /><Relationship Id="rId337" Type="http://schemas.openxmlformats.org/officeDocument/2006/relationships/hyperlink" Target="http://pbs.twimg.com/profile_images/1192414760417054723/wCylZKKG_normal.jpg" TargetMode="External" /><Relationship Id="rId338" Type="http://schemas.openxmlformats.org/officeDocument/2006/relationships/hyperlink" Target="http://pbs.twimg.com/profile_images/992396702572310528/Yuxg5hh4_normal.jpg" TargetMode="External" /><Relationship Id="rId339" Type="http://schemas.openxmlformats.org/officeDocument/2006/relationships/hyperlink" Target="http://pbs.twimg.com/profile_images/1192414760417054723/wCylZKKG_normal.jpg" TargetMode="External" /><Relationship Id="rId340" Type="http://schemas.openxmlformats.org/officeDocument/2006/relationships/hyperlink" Target="http://pbs.twimg.com/profile_images/1192414760417054723/wCylZKKG_normal.jpg" TargetMode="External" /><Relationship Id="rId341" Type="http://schemas.openxmlformats.org/officeDocument/2006/relationships/hyperlink" Target="http://pbs.twimg.com/profile_images/992396702572310528/Yuxg5hh4_normal.jpg" TargetMode="External" /><Relationship Id="rId342" Type="http://schemas.openxmlformats.org/officeDocument/2006/relationships/hyperlink" Target="http://pbs.twimg.com/profile_images/1192414760417054723/wCylZKKG_normal.jpg" TargetMode="External" /><Relationship Id="rId343" Type="http://schemas.openxmlformats.org/officeDocument/2006/relationships/hyperlink" Target="http://pbs.twimg.com/profile_images/992396702572310528/Yuxg5hh4_normal.jpg" TargetMode="External" /><Relationship Id="rId344" Type="http://schemas.openxmlformats.org/officeDocument/2006/relationships/hyperlink" Target="http://pbs.twimg.com/profile_images/1192414760417054723/wCylZKKG_normal.jpg" TargetMode="External" /><Relationship Id="rId345" Type="http://schemas.openxmlformats.org/officeDocument/2006/relationships/hyperlink" Target="http://pbs.twimg.com/profile_images/1192414760417054723/wCylZKKG_normal.jpg" TargetMode="External" /><Relationship Id="rId346" Type="http://schemas.openxmlformats.org/officeDocument/2006/relationships/hyperlink" Target="http://pbs.twimg.com/profile_images/992396702572310528/Yuxg5hh4_normal.jpg" TargetMode="External" /><Relationship Id="rId347" Type="http://schemas.openxmlformats.org/officeDocument/2006/relationships/hyperlink" Target="http://pbs.twimg.com/profile_images/992396702572310528/Yuxg5hh4_normal.jpg" TargetMode="External" /><Relationship Id="rId348" Type="http://schemas.openxmlformats.org/officeDocument/2006/relationships/hyperlink" Target="http://pbs.twimg.com/profile_images/992396702572310528/Yuxg5hh4_normal.jpg" TargetMode="External" /><Relationship Id="rId349" Type="http://schemas.openxmlformats.org/officeDocument/2006/relationships/hyperlink" Target="http://pbs.twimg.com/profile_images/992396702572310528/Yuxg5hh4_normal.jpg" TargetMode="External" /><Relationship Id="rId350" Type="http://schemas.openxmlformats.org/officeDocument/2006/relationships/hyperlink" Target="http://pbs.twimg.com/profile_images/992396702572310528/Yuxg5hh4_normal.jpg" TargetMode="External" /><Relationship Id="rId351" Type="http://schemas.openxmlformats.org/officeDocument/2006/relationships/hyperlink" Target="http://pbs.twimg.com/profile_images/992396702572310528/Yuxg5hh4_normal.jpg" TargetMode="External" /><Relationship Id="rId352" Type="http://schemas.openxmlformats.org/officeDocument/2006/relationships/hyperlink" Target="http://pbs.twimg.com/profile_images/984202035858944000/2XKpw3IG_normal.jpg" TargetMode="External" /><Relationship Id="rId353" Type="http://schemas.openxmlformats.org/officeDocument/2006/relationships/hyperlink" Target="http://pbs.twimg.com/profile_images/1192414760417054723/wCylZKKG_normal.jpg" TargetMode="External" /><Relationship Id="rId354" Type="http://schemas.openxmlformats.org/officeDocument/2006/relationships/hyperlink" Target="http://pbs.twimg.com/profile_images/1064915840963764225/azMdSNEB_normal.jpg" TargetMode="External" /><Relationship Id="rId355" Type="http://schemas.openxmlformats.org/officeDocument/2006/relationships/hyperlink" Target="http://pbs.twimg.com/profile_images/1064915840963764225/azMdSNEB_normal.jpg" TargetMode="External" /><Relationship Id="rId356" Type="http://schemas.openxmlformats.org/officeDocument/2006/relationships/hyperlink" Target="http://pbs.twimg.com/profile_images/1064915840963764225/azMdSNEB_normal.jpg" TargetMode="External" /><Relationship Id="rId357" Type="http://schemas.openxmlformats.org/officeDocument/2006/relationships/hyperlink" Target="http://pbs.twimg.com/profile_images/972315392285736960/yTc2lUw1_normal.jpg" TargetMode="External" /><Relationship Id="rId358" Type="http://schemas.openxmlformats.org/officeDocument/2006/relationships/hyperlink" Target="http://pbs.twimg.com/profile_images/1192414760417054723/wCylZKKG_normal.jpg" TargetMode="External" /><Relationship Id="rId359" Type="http://schemas.openxmlformats.org/officeDocument/2006/relationships/hyperlink" Target="https://pbs.twimg.com/media/EIsos8gWkAAGtLp.jpg" TargetMode="External" /><Relationship Id="rId360" Type="http://schemas.openxmlformats.org/officeDocument/2006/relationships/hyperlink" Target="http://pbs.twimg.com/profile_images/1192414760417054723/wCylZKKG_normal.jpg" TargetMode="External" /><Relationship Id="rId361" Type="http://schemas.openxmlformats.org/officeDocument/2006/relationships/hyperlink" Target="http://pbs.twimg.com/profile_images/951893133914144768/0zYitisF_normal.jpg" TargetMode="External" /><Relationship Id="rId362" Type="http://schemas.openxmlformats.org/officeDocument/2006/relationships/hyperlink" Target="http://pbs.twimg.com/profile_images/951893133914144768/0zYitisF_normal.jpg" TargetMode="External" /><Relationship Id="rId363" Type="http://schemas.openxmlformats.org/officeDocument/2006/relationships/hyperlink" Target="http://pbs.twimg.com/profile_images/951893133914144768/0zYitisF_normal.jpg" TargetMode="External" /><Relationship Id="rId364" Type="http://schemas.openxmlformats.org/officeDocument/2006/relationships/hyperlink" Target="http://pbs.twimg.com/profile_images/951893133914144768/0zYitisF_normal.jpg" TargetMode="External" /><Relationship Id="rId365" Type="http://schemas.openxmlformats.org/officeDocument/2006/relationships/hyperlink" Target="http://pbs.twimg.com/profile_images/1192414760417054723/wCylZKKG_normal.jpg" TargetMode="External" /><Relationship Id="rId366" Type="http://schemas.openxmlformats.org/officeDocument/2006/relationships/hyperlink" Target="http://pbs.twimg.com/profile_images/1192414760417054723/wCylZKKG_normal.jpg" TargetMode="External" /><Relationship Id="rId367" Type="http://schemas.openxmlformats.org/officeDocument/2006/relationships/hyperlink" Target="http://pbs.twimg.com/profile_images/1206808899/leaf-200_normal.jpg" TargetMode="External" /><Relationship Id="rId368" Type="http://schemas.openxmlformats.org/officeDocument/2006/relationships/hyperlink" Target="http://pbs.twimg.com/profile_images/1206808899/leaf-200_normal.jpg" TargetMode="External" /><Relationship Id="rId369" Type="http://schemas.openxmlformats.org/officeDocument/2006/relationships/hyperlink" Target="http://pbs.twimg.com/profile_images/1206808899/leaf-200_normal.jpg" TargetMode="External" /><Relationship Id="rId370" Type="http://schemas.openxmlformats.org/officeDocument/2006/relationships/hyperlink" Target="http://pbs.twimg.com/profile_images/1022509641719312385/2svvmsyj_normal.jpg" TargetMode="External" /><Relationship Id="rId371" Type="http://schemas.openxmlformats.org/officeDocument/2006/relationships/hyperlink" Target="http://pbs.twimg.com/profile_images/1022509641719312385/2svvmsyj_normal.jpg" TargetMode="External" /><Relationship Id="rId372" Type="http://schemas.openxmlformats.org/officeDocument/2006/relationships/hyperlink" Target="http://pbs.twimg.com/profile_images/891361823265402880/LbDfMOop_normal.jpg" TargetMode="External" /><Relationship Id="rId373" Type="http://schemas.openxmlformats.org/officeDocument/2006/relationships/hyperlink" Target="http://pbs.twimg.com/profile_images/891361823265402880/LbDfMOop_normal.jpg" TargetMode="External" /><Relationship Id="rId374" Type="http://schemas.openxmlformats.org/officeDocument/2006/relationships/hyperlink" Target="http://pbs.twimg.com/profile_images/885171092188532737/RN-Xynsf_normal.jpg" TargetMode="External" /><Relationship Id="rId375" Type="http://schemas.openxmlformats.org/officeDocument/2006/relationships/hyperlink" Target="http://pbs.twimg.com/profile_images/885171092188532737/RN-Xynsf_normal.jpg" TargetMode="External" /><Relationship Id="rId376" Type="http://schemas.openxmlformats.org/officeDocument/2006/relationships/hyperlink" Target="http://pbs.twimg.com/profile_images/1145517762447630336/oG-uFTwO_normal.png" TargetMode="External" /><Relationship Id="rId377" Type="http://schemas.openxmlformats.org/officeDocument/2006/relationships/hyperlink" Target="http://pbs.twimg.com/profile_images/1145517762447630336/oG-uFTwO_normal.png" TargetMode="External" /><Relationship Id="rId378" Type="http://schemas.openxmlformats.org/officeDocument/2006/relationships/hyperlink" Target="http://pbs.twimg.com/profile_images/1145517762447630336/oG-uFTwO_normal.png" TargetMode="External" /><Relationship Id="rId379" Type="http://schemas.openxmlformats.org/officeDocument/2006/relationships/hyperlink" Target="http://pbs.twimg.com/profile_images/1145517762447630336/oG-uFTwO_normal.png" TargetMode="External" /><Relationship Id="rId380" Type="http://schemas.openxmlformats.org/officeDocument/2006/relationships/hyperlink" Target="http://pbs.twimg.com/profile_images/1184415129326280704/VQyaL6Jy_normal.jpg" TargetMode="External" /><Relationship Id="rId381" Type="http://schemas.openxmlformats.org/officeDocument/2006/relationships/hyperlink" Target="http://pbs.twimg.com/profile_images/3383548792/133e4da39c4016853108b38136c021ba_normal.jpeg" TargetMode="External" /><Relationship Id="rId382" Type="http://schemas.openxmlformats.org/officeDocument/2006/relationships/hyperlink" Target="http://pbs.twimg.com/profile_images/1184415129326280704/VQyaL6Jy_normal.jpg" TargetMode="External" /><Relationship Id="rId383" Type="http://schemas.openxmlformats.org/officeDocument/2006/relationships/hyperlink" Target="http://pbs.twimg.com/profile_images/1184415129326280704/VQyaL6Jy_normal.jpg" TargetMode="External" /><Relationship Id="rId384" Type="http://schemas.openxmlformats.org/officeDocument/2006/relationships/hyperlink" Target="http://pbs.twimg.com/profile_images/1192414760417054723/wCylZKKG_normal.jpg" TargetMode="External" /><Relationship Id="rId385" Type="http://schemas.openxmlformats.org/officeDocument/2006/relationships/hyperlink" Target="http://pbs.twimg.com/profile_images/1192414760417054723/wCylZKKG_normal.jpg" TargetMode="External" /><Relationship Id="rId386" Type="http://schemas.openxmlformats.org/officeDocument/2006/relationships/hyperlink" Target="http://pbs.twimg.com/profile_images/1192414760417054723/wCylZKKG_normal.jpg" TargetMode="External" /><Relationship Id="rId387" Type="http://schemas.openxmlformats.org/officeDocument/2006/relationships/hyperlink" Target="http://pbs.twimg.com/profile_images/3383548792/133e4da39c4016853108b38136c021ba_normal.jpeg" TargetMode="External" /><Relationship Id="rId388" Type="http://schemas.openxmlformats.org/officeDocument/2006/relationships/hyperlink" Target="http://pbs.twimg.com/profile_images/1169095678498394118/t5UsM-ib_normal.jpg" TargetMode="External" /><Relationship Id="rId389" Type="http://schemas.openxmlformats.org/officeDocument/2006/relationships/hyperlink" Target="http://pbs.twimg.com/profile_images/1169095678498394118/t5UsM-ib_normal.jpg" TargetMode="External" /><Relationship Id="rId390" Type="http://schemas.openxmlformats.org/officeDocument/2006/relationships/hyperlink" Target="http://pbs.twimg.com/profile_images/1063435487606710272/qKxX5vga_normal.jpg" TargetMode="External" /><Relationship Id="rId391" Type="http://schemas.openxmlformats.org/officeDocument/2006/relationships/hyperlink" Target="http://pbs.twimg.com/profile_images/454614393519472642/EgRaulju_normal.jpeg" TargetMode="External" /><Relationship Id="rId392" Type="http://schemas.openxmlformats.org/officeDocument/2006/relationships/hyperlink" Target="http://pbs.twimg.com/profile_images/454614393519472642/EgRaulju_normal.jpeg" TargetMode="External" /><Relationship Id="rId393" Type="http://schemas.openxmlformats.org/officeDocument/2006/relationships/hyperlink" Target="http://pbs.twimg.com/profile_images/1145517762447630336/oG-uFTwO_normal.png" TargetMode="External" /><Relationship Id="rId394" Type="http://schemas.openxmlformats.org/officeDocument/2006/relationships/hyperlink" Target="http://pbs.twimg.com/profile_images/565710210614824960/_tjijrkv_normal.jpeg" TargetMode="External" /><Relationship Id="rId395" Type="http://schemas.openxmlformats.org/officeDocument/2006/relationships/hyperlink" Target="http://pbs.twimg.com/profile_images/1145517762447630336/oG-uFTwO_normal.png" TargetMode="External" /><Relationship Id="rId396" Type="http://schemas.openxmlformats.org/officeDocument/2006/relationships/hyperlink" Target="http://pbs.twimg.com/profile_images/565710210614824960/_tjijrkv_normal.jpeg" TargetMode="External" /><Relationship Id="rId397" Type="http://schemas.openxmlformats.org/officeDocument/2006/relationships/hyperlink" Target="http://pbs.twimg.com/profile_images/1145517762447630336/oG-uFTwO_normal.png" TargetMode="External" /><Relationship Id="rId398" Type="http://schemas.openxmlformats.org/officeDocument/2006/relationships/hyperlink" Target="http://pbs.twimg.com/profile_images/565710210614824960/_tjijrkv_normal.jpeg" TargetMode="External" /><Relationship Id="rId399" Type="http://schemas.openxmlformats.org/officeDocument/2006/relationships/hyperlink" Target="http://pbs.twimg.com/profile_images/1192414760417054723/wCylZKKG_normal.jpg" TargetMode="External" /><Relationship Id="rId400" Type="http://schemas.openxmlformats.org/officeDocument/2006/relationships/hyperlink" Target="http://pbs.twimg.com/profile_images/1192414760417054723/wCylZKKG_normal.jpg" TargetMode="External" /><Relationship Id="rId401" Type="http://schemas.openxmlformats.org/officeDocument/2006/relationships/hyperlink" Target="https://pbs.twimg.com/media/EIobS2zXkAAPXo7.jpg" TargetMode="External" /><Relationship Id="rId402" Type="http://schemas.openxmlformats.org/officeDocument/2006/relationships/hyperlink" Target="https://pbs.twimg.com/media/EIodJY-WwAMe0v0.jpg" TargetMode="External" /><Relationship Id="rId403" Type="http://schemas.openxmlformats.org/officeDocument/2006/relationships/hyperlink" Target="http://pbs.twimg.com/profile_images/1192414760417054723/wCylZKKG_normal.jpg" TargetMode="External" /><Relationship Id="rId404" Type="http://schemas.openxmlformats.org/officeDocument/2006/relationships/hyperlink" Target="http://pbs.twimg.com/profile_images/1145517762447630336/oG-uFTwO_normal.png" TargetMode="External" /><Relationship Id="rId405" Type="http://schemas.openxmlformats.org/officeDocument/2006/relationships/hyperlink" Target="http://pbs.twimg.com/profile_images/565710210614824960/_tjijrkv_normal.jpeg" TargetMode="External" /><Relationship Id="rId406" Type="http://schemas.openxmlformats.org/officeDocument/2006/relationships/hyperlink" Target="http://pbs.twimg.com/profile_images/1145517762447630336/oG-uFTwO_normal.png" TargetMode="External" /><Relationship Id="rId407" Type="http://schemas.openxmlformats.org/officeDocument/2006/relationships/hyperlink" Target="http://pbs.twimg.com/profile_images/565710210614824960/_tjijrkv_normal.jpeg" TargetMode="External" /><Relationship Id="rId408" Type="http://schemas.openxmlformats.org/officeDocument/2006/relationships/hyperlink" Target="http://pbs.twimg.com/profile_images/1145517762447630336/oG-uFTwO_normal.png" TargetMode="External" /><Relationship Id="rId409" Type="http://schemas.openxmlformats.org/officeDocument/2006/relationships/hyperlink" Target="https://pbs.twimg.com/media/EIy3DTlW4AI7Wfr.jpg" TargetMode="External" /><Relationship Id="rId410" Type="http://schemas.openxmlformats.org/officeDocument/2006/relationships/hyperlink" Target="http://pbs.twimg.com/profile_images/1145517762447630336/oG-uFTwO_normal.png" TargetMode="External" /><Relationship Id="rId411" Type="http://schemas.openxmlformats.org/officeDocument/2006/relationships/hyperlink" Target="http://pbs.twimg.com/profile_images/565710210614824960/_tjijrkv_normal.jpeg" TargetMode="External" /><Relationship Id="rId412" Type="http://schemas.openxmlformats.org/officeDocument/2006/relationships/hyperlink" Target="http://pbs.twimg.com/profile_images/565710210614824960/_tjijrkv_normal.jpeg" TargetMode="External" /><Relationship Id="rId413" Type="http://schemas.openxmlformats.org/officeDocument/2006/relationships/hyperlink" Target="http://pbs.twimg.com/profile_images/565710210614824960/_tjijrkv_normal.jpeg" TargetMode="External" /><Relationship Id="rId414" Type="http://schemas.openxmlformats.org/officeDocument/2006/relationships/hyperlink" Target="http://pbs.twimg.com/profile_images/565710210614824960/_tjijrkv_normal.jpeg" TargetMode="External" /><Relationship Id="rId415" Type="http://schemas.openxmlformats.org/officeDocument/2006/relationships/hyperlink" Target="http://pbs.twimg.com/profile_images/565710210614824960/_tjijrkv_normal.jpeg" TargetMode="External" /><Relationship Id="rId416" Type="http://schemas.openxmlformats.org/officeDocument/2006/relationships/hyperlink" Target="http://pbs.twimg.com/profile_images/565710210614824960/_tjijrkv_normal.jpeg" TargetMode="External" /><Relationship Id="rId417" Type="http://schemas.openxmlformats.org/officeDocument/2006/relationships/hyperlink" Target="http://pbs.twimg.com/profile_images/565710210614824960/_tjijrkv_normal.jpeg" TargetMode="External" /><Relationship Id="rId418" Type="http://schemas.openxmlformats.org/officeDocument/2006/relationships/hyperlink" Target="https://pbs.twimg.com/media/EI-jFLMXUAIGj8x.jpg" TargetMode="External" /><Relationship Id="rId419" Type="http://schemas.openxmlformats.org/officeDocument/2006/relationships/hyperlink" Target="http://pbs.twimg.com/profile_images/1124900018991792128/LTA1pCu-_normal.jpg" TargetMode="External" /><Relationship Id="rId420" Type="http://schemas.openxmlformats.org/officeDocument/2006/relationships/hyperlink" Target="http://pbs.twimg.com/profile_images/1124900018991792128/LTA1pCu-_normal.jpg" TargetMode="External" /><Relationship Id="rId421" Type="http://schemas.openxmlformats.org/officeDocument/2006/relationships/hyperlink" Target="https://twitter.com/#!/marion12moore/status/1188806046753660929" TargetMode="External" /><Relationship Id="rId422" Type="http://schemas.openxmlformats.org/officeDocument/2006/relationships/hyperlink" Target="https://twitter.com/#!/marion12moore/status/1188806046753660929" TargetMode="External" /><Relationship Id="rId423" Type="http://schemas.openxmlformats.org/officeDocument/2006/relationships/hyperlink" Target="https://twitter.com/#!/marion12moore/status/1188806046753660929" TargetMode="External" /><Relationship Id="rId424" Type="http://schemas.openxmlformats.org/officeDocument/2006/relationships/hyperlink" Target="https://twitter.com/#!/marion12moore/status/1188806046753660929" TargetMode="External" /><Relationship Id="rId425" Type="http://schemas.openxmlformats.org/officeDocument/2006/relationships/hyperlink" Target="https://twitter.com/#!/bastet_luxor/status/1189017564501790720" TargetMode="External" /><Relationship Id="rId426" Type="http://schemas.openxmlformats.org/officeDocument/2006/relationships/hyperlink" Target="https://twitter.com/#!/boxcanoe/status/1189182453711134720" TargetMode="External" /><Relationship Id="rId427" Type="http://schemas.openxmlformats.org/officeDocument/2006/relationships/hyperlink" Target="https://twitter.com/#!/boxcanoe/status/1189182453711134720" TargetMode="External" /><Relationship Id="rId428" Type="http://schemas.openxmlformats.org/officeDocument/2006/relationships/hyperlink" Target="https://twitter.com/#!/craigrussell10/status/1189440191326511104" TargetMode="External" /><Relationship Id="rId429" Type="http://schemas.openxmlformats.org/officeDocument/2006/relationships/hyperlink" Target="https://twitter.com/#!/oeg_offshore/status/1189128041974435840" TargetMode="External" /><Relationship Id="rId430" Type="http://schemas.openxmlformats.org/officeDocument/2006/relationships/hyperlink" Target="https://twitter.com/#!/muiroffowlis/status/1189488432680189953" TargetMode="External" /><Relationship Id="rId431" Type="http://schemas.openxmlformats.org/officeDocument/2006/relationships/hyperlink" Target="https://twitter.com/#!/capecoraldaily/status/1189612508379779073" TargetMode="External" /><Relationship Id="rId432" Type="http://schemas.openxmlformats.org/officeDocument/2006/relationships/hyperlink" Target="https://twitter.com/#!/capecoraldaily/status/1189615218537762817" TargetMode="External" /><Relationship Id="rId433" Type="http://schemas.openxmlformats.org/officeDocument/2006/relationships/hyperlink" Target="https://twitter.com/#!/hulagirlpam/status/1189762354755620864" TargetMode="External" /><Relationship Id="rId434" Type="http://schemas.openxmlformats.org/officeDocument/2006/relationships/hyperlink" Target="https://twitter.com/#!/perfoblogger/status/1190053260817616897" TargetMode="External" /><Relationship Id="rId435" Type="http://schemas.openxmlformats.org/officeDocument/2006/relationships/hyperlink" Target="https://twitter.com/#!/perfoblogger/status/1190053884594728960" TargetMode="External" /><Relationship Id="rId436" Type="http://schemas.openxmlformats.org/officeDocument/2006/relationships/hyperlink" Target="https://twitter.com/#!/nc_sasquatch/status/1187388212479528960" TargetMode="External" /><Relationship Id="rId437" Type="http://schemas.openxmlformats.org/officeDocument/2006/relationships/hyperlink" Target="https://twitter.com/#!/janiceplus9/status/1190319807796850689" TargetMode="External" /><Relationship Id="rId438" Type="http://schemas.openxmlformats.org/officeDocument/2006/relationships/hyperlink" Target="https://twitter.com/#!/janiceplus9/status/1190319807796850689" TargetMode="External" /><Relationship Id="rId439" Type="http://schemas.openxmlformats.org/officeDocument/2006/relationships/hyperlink" Target="https://twitter.com/#!/brocorankin/status/1190324039924928514" TargetMode="External" /><Relationship Id="rId440" Type="http://schemas.openxmlformats.org/officeDocument/2006/relationships/hyperlink" Target="https://twitter.com/#!/dartmouthcommon/status/1190339842372231169" TargetMode="External" /><Relationship Id="rId441" Type="http://schemas.openxmlformats.org/officeDocument/2006/relationships/hyperlink" Target="https://twitter.com/#!/peterhfx/status/1190344490940284935" TargetMode="External" /><Relationship Id="rId442" Type="http://schemas.openxmlformats.org/officeDocument/2006/relationships/hyperlink" Target="https://twitter.com/#!/emgfind/status/1190348562279723009" TargetMode="External" /><Relationship Id="rId443" Type="http://schemas.openxmlformats.org/officeDocument/2006/relationships/hyperlink" Target="https://twitter.com/#!/juliemceachern1/status/1190348970385694720" TargetMode="External" /><Relationship Id="rId444" Type="http://schemas.openxmlformats.org/officeDocument/2006/relationships/hyperlink" Target="https://twitter.com/#!/asaintl/status/1190363721597505536" TargetMode="External" /><Relationship Id="rId445" Type="http://schemas.openxmlformats.org/officeDocument/2006/relationships/hyperlink" Target="https://twitter.com/#!/milneice/status/1190377652970049538" TargetMode="External" /><Relationship Id="rId446" Type="http://schemas.openxmlformats.org/officeDocument/2006/relationships/hyperlink" Target="https://twitter.com/#!/nsrasta/status/1190627541960265730" TargetMode="External" /><Relationship Id="rId447" Type="http://schemas.openxmlformats.org/officeDocument/2006/relationships/hyperlink" Target="https://twitter.com/#!/riskparty63/status/1188814131165614080" TargetMode="External" /><Relationship Id="rId448" Type="http://schemas.openxmlformats.org/officeDocument/2006/relationships/hyperlink" Target="https://twitter.com/#!/riskparty63/status/1189436139435941888" TargetMode="External" /><Relationship Id="rId449" Type="http://schemas.openxmlformats.org/officeDocument/2006/relationships/hyperlink" Target="https://twitter.com/#!/riskparty63/status/1189877900310458369" TargetMode="External" /><Relationship Id="rId450" Type="http://schemas.openxmlformats.org/officeDocument/2006/relationships/hyperlink" Target="https://twitter.com/#!/riskparty63/status/1190995955207876608" TargetMode="External" /><Relationship Id="rId451" Type="http://schemas.openxmlformats.org/officeDocument/2006/relationships/hyperlink" Target="https://twitter.com/#!/krkgroupservice/status/1189518392929091584" TargetMode="External" /><Relationship Id="rId452" Type="http://schemas.openxmlformats.org/officeDocument/2006/relationships/hyperlink" Target="https://twitter.com/#!/krkgroupservice/status/1191705268276482049" TargetMode="External" /><Relationship Id="rId453" Type="http://schemas.openxmlformats.org/officeDocument/2006/relationships/hyperlink" Target="https://twitter.com/#!/gcvoters/status/1191725109821743104" TargetMode="External" /><Relationship Id="rId454" Type="http://schemas.openxmlformats.org/officeDocument/2006/relationships/hyperlink" Target="https://twitter.com/#!/allonehealth/status/1191794781447475201" TargetMode="External" /><Relationship Id="rId455" Type="http://schemas.openxmlformats.org/officeDocument/2006/relationships/hyperlink" Target="https://twitter.com/#!/solidarityhfx/status/1191839903207874560" TargetMode="External" /><Relationship Id="rId456" Type="http://schemas.openxmlformats.org/officeDocument/2006/relationships/hyperlink" Target="https://twitter.com/#!/noraondariviera/status/1191861646601445378" TargetMode="External" /><Relationship Id="rId457" Type="http://schemas.openxmlformats.org/officeDocument/2006/relationships/hyperlink" Target="https://twitter.com/#!/beccabluesky/status/1191907948324368385" TargetMode="External" /><Relationship Id="rId458" Type="http://schemas.openxmlformats.org/officeDocument/2006/relationships/hyperlink" Target="https://twitter.com/#!/tommychong840/status/1191910165844389888" TargetMode="External" /><Relationship Id="rId459" Type="http://schemas.openxmlformats.org/officeDocument/2006/relationships/hyperlink" Target="https://twitter.com/#!/megmcmorris/status/1191918762401894400" TargetMode="External" /><Relationship Id="rId460" Type="http://schemas.openxmlformats.org/officeDocument/2006/relationships/hyperlink" Target="https://twitter.com/#!/ma_mchugh/status/1192040316448264193" TargetMode="External" /><Relationship Id="rId461" Type="http://schemas.openxmlformats.org/officeDocument/2006/relationships/hyperlink" Target="https://twitter.com/#!/doinallrightbye/status/1192071282772324352" TargetMode="External" /><Relationship Id="rId462" Type="http://schemas.openxmlformats.org/officeDocument/2006/relationships/hyperlink" Target="https://twitter.com/#!/gorman_mary/status/1192090643620925442" TargetMode="External" /><Relationship Id="rId463" Type="http://schemas.openxmlformats.org/officeDocument/2006/relationships/hyperlink" Target="https://twitter.com/#!/uswatermaker/status/1188821816740941825" TargetMode="External" /><Relationship Id="rId464" Type="http://schemas.openxmlformats.org/officeDocument/2006/relationships/hyperlink" Target="https://twitter.com/#!/uswatermaker/status/1192117946413285377" TargetMode="External" /><Relationship Id="rId465" Type="http://schemas.openxmlformats.org/officeDocument/2006/relationships/hyperlink" Target="https://twitter.com/#!/waterdesal/status/1192119491469172737" TargetMode="External" /><Relationship Id="rId466" Type="http://schemas.openxmlformats.org/officeDocument/2006/relationships/hyperlink" Target="https://twitter.com/#!/arcworksca/status/1192131526017851392" TargetMode="External" /><Relationship Id="rId467" Type="http://schemas.openxmlformats.org/officeDocument/2006/relationships/hyperlink" Target="https://twitter.com/#!/suomigirl987/status/1192171856863870977" TargetMode="External" /><Relationship Id="rId468" Type="http://schemas.openxmlformats.org/officeDocument/2006/relationships/hyperlink" Target="https://twitter.com/#!/ty_savoy/status/1192177151661035520" TargetMode="External" /><Relationship Id="rId469" Type="http://schemas.openxmlformats.org/officeDocument/2006/relationships/hyperlink" Target="https://twitter.com/#!/kevinrns/status/1191795613672841223" TargetMode="External" /><Relationship Id="rId470" Type="http://schemas.openxmlformats.org/officeDocument/2006/relationships/hyperlink" Target="https://twitter.com/#!/kevinrns/status/1192187506265120768" TargetMode="External" /><Relationship Id="rId471" Type="http://schemas.openxmlformats.org/officeDocument/2006/relationships/hyperlink" Target="https://twitter.com/#!/kevinrns/status/1192187506265120768" TargetMode="External" /><Relationship Id="rId472" Type="http://schemas.openxmlformats.org/officeDocument/2006/relationships/hyperlink" Target="https://twitter.com/#!/kevinrns/status/1192187506265120768" TargetMode="External" /><Relationship Id="rId473" Type="http://schemas.openxmlformats.org/officeDocument/2006/relationships/hyperlink" Target="https://twitter.com/#!/peiseaweed/status/1192194773458788353" TargetMode="External" /><Relationship Id="rId474" Type="http://schemas.openxmlformats.org/officeDocument/2006/relationships/hyperlink" Target="https://twitter.com/#!/bjordheim91/status/1192202026043576320" TargetMode="External" /><Relationship Id="rId475" Type="http://schemas.openxmlformats.org/officeDocument/2006/relationships/hyperlink" Target="https://twitter.com/#!/earthling_47/status/1192204165465956353" TargetMode="External" /><Relationship Id="rId476" Type="http://schemas.openxmlformats.org/officeDocument/2006/relationships/hyperlink" Target="https://twitter.com/#!/enviro_techie/status/1192204194242940928" TargetMode="External" /><Relationship Id="rId477" Type="http://schemas.openxmlformats.org/officeDocument/2006/relationships/hyperlink" Target="https://twitter.com/#!/janer54/status/1192075727404982273" TargetMode="External" /><Relationship Id="rId478" Type="http://schemas.openxmlformats.org/officeDocument/2006/relationships/hyperlink" Target="https://twitter.com/#!/janer54/status/1192210990756171776" TargetMode="External" /><Relationship Id="rId479" Type="http://schemas.openxmlformats.org/officeDocument/2006/relationships/hyperlink" Target="https://twitter.com/#!/janer54/status/1192210990756171776" TargetMode="External" /><Relationship Id="rId480" Type="http://schemas.openxmlformats.org/officeDocument/2006/relationships/hyperlink" Target="https://twitter.com/#!/janer54/status/1192210990756171776" TargetMode="External" /><Relationship Id="rId481" Type="http://schemas.openxmlformats.org/officeDocument/2006/relationships/hyperlink" Target="https://twitter.com/#!/kendallrworth/status/1192220009046695937" TargetMode="External" /><Relationship Id="rId482" Type="http://schemas.openxmlformats.org/officeDocument/2006/relationships/hyperlink" Target="https://twitter.com/#!/robintress/status/1192196269340540928" TargetMode="External" /><Relationship Id="rId483" Type="http://schemas.openxmlformats.org/officeDocument/2006/relationships/hyperlink" Target="https://twitter.com/#!/maptheblue/status/1192220878639108097" TargetMode="External" /><Relationship Id="rId484" Type="http://schemas.openxmlformats.org/officeDocument/2006/relationships/hyperlink" Target="https://twitter.com/#!/maptheblue/status/1192220878639108097" TargetMode="External" /><Relationship Id="rId485" Type="http://schemas.openxmlformats.org/officeDocument/2006/relationships/hyperlink" Target="https://twitter.com/#!/letsfishsmarter/status/1192222092042948614" TargetMode="External" /><Relationship Id="rId486" Type="http://schemas.openxmlformats.org/officeDocument/2006/relationships/hyperlink" Target="https://twitter.com/#!/letsfishsmarter/status/1192222092042948614" TargetMode="External" /><Relationship Id="rId487" Type="http://schemas.openxmlformats.org/officeDocument/2006/relationships/hyperlink" Target="https://twitter.com/#!/barbaraxlow/status/1192245739449135104" TargetMode="External" /><Relationship Id="rId488" Type="http://schemas.openxmlformats.org/officeDocument/2006/relationships/hyperlink" Target="https://twitter.com/#!/barbaraxlow/status/1192245739449135104" TargetMode="External" /><Relationship Id="rId489" Type="http://schemas.openxmlformats.org/officeDocument/2006/relationships/hyperlink" Target="https://twitter.com/#!/cate_johnson/status/1192250383969800192" TargetMode="External" /><Relationship Id="rId490" Type="http://schemas.openxmlformats.org/officeDocument/2006/relationships/hyperlink" Target="https://twitter.com/#!/jess_puddister/status/1192252243438903296" TargetMode="External" /><Relationship Id="rId491" Type="http://schemas.openxmlformats.org/officeDocument/2006/relationships/hyperlink" Target="https://twitter.com/#!/jess_puddister/status/1192252243438903296" TargetMode="External" /><Relationship Id="rId492" Type="http://schemas.openxmlformats.org/officeDocument/2006/relationships/hyperlink" Target="https://twitter.com/#!/chewan59228792/status/1192253498533928961" TargetMode="External" /><Relationship Id="rId493" Type="http://schemas.openxmlformats.org/officeDocument/2006/relationships/hyperlink" Target="https://twitter.com/#!/ncelenviro/status/1188953651647258625" TargetMode="External" /><Relationship Id="rId494" Type="http://schemas.openxmlformats.org/officeDocument/2006/relationships/hyperlink" Target="https://twitter.com/#!/ncelenviro/status/1192204035920736256" TargetMode="External" /><Relationship Id="rId495" Type="http://schemas.openxmlformats.org/officeDocument/2006/relationships/hyperlink" Target="https://twitter.com/#!/sendavidwatters/status/1192269206059962368" TargetMode="External" /><Relationship Id="rId496" Type="http://schemas.openxmlformats.org/officeDocument/2006/relationships/hyperlink" Target="https://twitter.com/#!/michellegoats1/status/1192271908244512769" TargetMode="External" /><Relationship Id="rId497" Type="http://schemas.openxmlformats.org/officeDocument/2006/relationships/hyperlink" Target="https://twitter.com/#!/michellegoats1/status/1192271908244512769" TargetMode="External" /><Relationship Id="rId498" Type="http://schemas.openxmlformats.org/officeDocument/2006/relationships/hyperlink" Target="https://twitter.com/#!/dylanpenner/status/1192273280545243137" TargetMode="External" /><Relationship Id="rId499" Type="http://schemas.openxmlformats.org/officeDocument/2006/relationships/hyperlink" Target="https://twitter.com/#!/dylanpenner/status/1192273280545243137" TargetMode="External" /><Relationship Id="rId500" Type="http://schemas.openxmlformats.org/officeDocument/2006/relationships/hyperlink" Target="https://twitter.com/#!/muhsitorus/status/1192302173008187392" TargetMode="External" /><Relationship Id="rId501" Type="http://schemas.openxmlformats.org/officeDocument/2006/relationships/hyperlink" Target="https://twitter.com/#!/parkerhydr/status/1192343596445380608" TargetMode="External" /><Relationship Id="rId502" Type="http://schemas.openxmlformats.org/officeDocument/2006/relationships/hyperlink" Target="https://twitter.com/#!/bigjmcc/status/1188088795859738625" TargetMode="External" /><Relationship Id="rId503" Type="http://schemas.openxmlformats.org/officeDocument/2006/relationships/hyperlink" Target="https://twitter.com/#!/bigjmcc/status/1188088795859738625" TargetMode="External" /><Relationship Id="rId504" Type="http://schemas.openxmlformats.org/officeDocument/2006/relationships/hyperlink" Target="https://twitter.com/#!/bigjmcc/status/1189160019914346501" TargetMode="External" /><Relationship Id="rId505" Type="http://schemas.openxmlformats.org/officeDocument/2006/relationships/hyperlink" Target="https://twitter.com/#!/bigjmcc/status/1189538167826927616" TargetMode="External" /><Relationship Id="rId506" Type="http://schemas.openxmlformats.org/officeDocument/2006/relationships/hyperlink" Target="https://twitter.com/#!/bigjmcc/status/1190623495274815488" TargetMode="External" /><Relationship Id="rId507" Type="http://schemas.openxmlformats.org/officeDocument/2006/relationships/hyperlink" Target="https://twitter.com/#!/bigjmcc/status/1190623495274815488" TargetMode="External" /><Relationship Id="rId508" Type="http://schemas.openxmlformats.org/officeDocument/2006/relationships/hyperlink" Target="https://twitter.com/#!/bigjmcc/status/1190623495274815488" TargetMode="External" /><Relationship Id="rId509" Type="http://schemas.openxmlformats.org/officeDocument/2006/relationships/hyperlink" Target="https://twitter.com/#!/bigjmcc/status/1190623495274815488" TargetMode="External" /><Relationship Id="rId510" Type="http://schemas.openxmlformats.org/officeDocument/2006/relationships/hyperlink" Target="https://twitter.com/#!/bigjmcc/status/1190623495274815488" TargetMode="External" /><Relationship Id="rId511" Type="http://schemas.openxmlformats.org/officeDocument/2006/relationships/hyperlink" Target="https://twitter.com/#!/bigjmcc/status/1190623495274815488" TargetMode="External" /><Relationship Id="rId512" Type="http://schemas.openxmlformats.org/officeDocument/2006/relationships/hyperlink" Target="https://twitter.com/#!/bigjmcc/status/1190623495274815488" TargetMode="External" /><Relationship Id="rId513" Type="http://schemas.openxmlformats.org/officeDocument/2006/relationships/hyperlink" Target="https://twitter.com/#!/bigjmcc/status/1190623495274815488" TargetMode="External" /><Relationship Id="rId514" Type="http://schemas.openxmlformats.org/officeDocument/2006/relationships/hyperlink" Target="https://twitter.com/#!/ns_advocate/status/1191836336292020224" TargetMode="External" /><Relationship Id="rId515" Type="http://schemas.openxmlformats.org/officeDocument/2006/relationships/hyperlink" Target="https://twitter.com/#!/bigjmcc/status/1190623495274815488" TargetMode="External" /><Relationship Id="rId516" Type="http://schemas.openxmlformats.org/officeDocument/2006/relationships/hyperlink" Target="https://twitter.com/#!/bigjmcc/status/1189160019914346501" TargetMode="External" /><Relationship Id="rId517" Type="http://schemas.openxmlformats.org/officeDocument/2006/relationships/hyperlink" Target="https://twitter.com/#!/bigjmcc/status/1190623495274815488" TargetMode="External" /><Relationship Id="rId518" Type="http://schemas.openxmlformats.org/officeDocument/2006/relationships/hyperlink" Target="https://twitter.com/#!/bigjmcc/status/1191760094557552640" TargetMode="External" /><Relationship Id="rId519" Type="http://schemas.openxmlformats.org/officeDocument/2006/relationships/hyperlink" Target="https://twitter.com/#!/bigjmcc/status/1191760094557552640" TargetMode="External" /><Relationship Id="rId520" Type="http://schemas.openxmlformats.org/officeDocument/2006/relationships/hyperlink" Target="https://twitter.com/#!/bigjmcc/status/1191760094557552640" TargetMode="External" /><Relationship Id="rId521" Type="http://schemas.openxmlformats.org/officeDocument/2006/relationships/hyperlink" Target="https://twitter.com/#!/bigjmcc/status/1191760094557552640" TargetMode="External" /><Relationship Id="rId522" Type="http://schemas.openxmlformats.org/officeDocument/2006/relationships/hyperlink" Target="https://twitter.com/#!/bigjmcc/status/1190623495274815488" TargetMode="External" /><Relationship Id="rId523" Type="http://schemas.openxmlformats.org/officeDocument/2006/relationships/hyperlink" Target="https://twitter.com/#!/bigjmcc/status/1191760094557552640" TargetMode="External" /><Relationship Id="rId524" Type="http://schemas.openxmlformats.org/officeDocument/2006/relationships/hyperlink" Target="https://twitter.com/#!/bigjmcc/status/1190623495274815488" TargetMode="External" /><Relationship Id="rId525" Type="http://schemas.openxmlformats.org/officeDocument/2006/relationships/hyperlink" Target="https://twitter.com/#!/bigjmcc/status/1191760094557552640" TargetMode="External" /><Relationship Id="rId526" Type="http://schemas.openxmlformats.org/officeDocument/2006/relationships/hyperlink" Target="https://twitter.com/#!/joan_baxter/status/1191871239175987200" TargetMode="External" /><Relationship Id="rId527" Type="http://schemas.openxmlformats.org/officeDocument/2006/relationships/hyperlink" Target="https://twitter.com/#!/bigjmcc/status/1191760094557552640" TargetMode="External" /><Relationship Id="rId528" Type="http://schemas.openxmlformats.org/officeDocument/2006/relationships/hyperlink" Target="https://twitter.com/#!/bigjmcc/status/1191760094557552640" TargetMode="External" /><Relationship Id="rId529" Type="http://schemas.openxmlformats.org/officeDocument/2006/relationships/hyperlink" Target="https://twitter.com/#!/bigjmcc/status/1189160019914346501" TargetMode="External" /><Relationship Id="rId530" Type="http://schemas.openxmlformats.org/officeDocument/2006/relationships/hyperlink" Target="https://twitter.com/#!/bigjmcc/status/1191760094557552640" TargetMode="External" /><Relationship Id="rId531" Type="http://schemas.openxmlformats.org/officeDocument/2006/relationships/hyperlink" Target="https://twitter.com/#!/bigjmcc/status/1188088795859738625" TargetMode="External" /><Relationship Id="rId532" Type="http://schemas.openxmlformats.org/officeDocument/2006/relationships/hyperlink" Target="https://twitter.com/#!/bigjmcc/status/1190586493590487040" TargetMode="External" /><Relationship Id="rId533" Type="http://schemas.openxmlformats.org/officeDocument/2006/relationships/hyperlink" Target="https://twitter.com/#!/bigjmcc/status/1190623495274815488" TargetMode="External" /><Relationship Id="rId534" Type="http://schemas.openxmlformats.org/officeDocument/2006/relationships/hyperlink" Target="https://twitter.com/#!/bigjmcc/status/1191760094557552640" TargetMode="External" /><Relationship Id="rId535" Type="http://schemas.openxmlformats.org/officeDocument/2006/relationships/hyperlink" Target="https://twitter.com/#!/bigjmcc/status/1191760094557552640" TargetMode="External" /><Relationship Id="rId536" Type="http://schemas.openxmlformats.org/officeDocument/2006/relationships/hyperlink" Target="https://twitter.com/#!/bigjmcc/status/1191760094557552640" TargetMode="External" /><Relationship Id="rId537" Type="http://schemas.openxmlformats.org/officeDocument/2006/relationships/hyperlink" Target="https://twitter.com/#!/bigjmcc/status/1191760094557552640" TargetMode="External" /><Relationship Id="rId538" Type="http://schemas.openxmlformats.org/officeDocument/2006/relationships/hyperlink" Target="https://twitter.com/#!/bigjmcc/status/1191760094557552640" TargetMode="External" /><Relationship Id="rId539" Type="http://schemas.openxmlformats.org/officeDocument/2006/relationships/hyperlink" Target="https://twitter.com/#!/bigjmcc/status/1191760094557552640" TargetMode="External" /><Relationship Id="rId540" Type="http://schemas.openxmlformats.org/officeDocument/2006/relationships/hyperlink" Target="https://twitter.com/#!/bigjmcc/status/1191760094557552640" TargetMode="External" /><Relationship Id="rId541" Type="http://schemas.openxmlformats.org/officeDocument/2006/relationships/hyperlink" Target="https://twitter.com/#!/bigjmcc/status/1190623495274815488" TargetMode="External" /><Relationship Id="rId542" Type="http://schemas.openxmlformats.org/officeDocument/2006/relationships/hyperlink" Target="https://twitter.com/#!/bigjmcc/status/1191760094557552640" TargetMode="External" /><Relationship Id="rId543" Type="http://schemas.openxmlformats.org/officeDocument/2006/relationships/hyperlink" Target="https://twitter.com/#!/bigjmcc/status/1191808134177837056" TargetMode="External" /><Relationship Id="rId544" Type="http://schemas.openxmlformats.org/officeDocument/2006/relationships/hyperlink" Target="https://twitter.com/#!/bigjmcc/status/1191808134177837056" TargetMode="External" /><Relationship Id="rId545" Type="http://schemas.openxmlformats.org/officeDocument/2006/relationships/hyperlink" Target="https://twitter.com/#!/bigjmcc/status/1190623495274815488" TargetMode="External" /><Relationship Id="rId546" Type="http://schemas.openxmlformats.org/officeDocument/2006/relationships/hyperlink" Target="https://twitter.com/#!/bigjmcc/status/1191808134177837056" TargetMode="External" /><Relationship Id="rId547" Type="http://schemas.openxmlformats.org/officeDocument/2006/relationships/hyperlink" Target="https://twitter.com/#!/bigjmcc/status/1191900255115186177" TargetMode="External" /><Relationship Id="rId548" Type="http://schemas.openxmlformats.org/officeDocument/2006/relationships/hyperlink" Target="https://twitter.com/#!/bigjmcc/status/1191760094557552640" TargetMode="External" /><Relationship Id="rId549" Type="http://schemas.openxmlformats.org/officeDocument/2006/relationships/hyperlink" Target="https://twitter.com/#!/bigjmcc/status/1191900255115186177" TargetMode="External" /><Relationship Id="rId550" Type="http://schemas.openxmlformats.org/officeDocument/2006/relationships/hyperlink" Target="https://twitter.com/#!/bigjmcc/status/1190623495274815488" TargetMode="External" /><Relationship Id="rId551" Type="http://schemas.openxmlformats.org/officeDocument/2006/relationships/hyperlink" Target="https://twitter.com/#!/bigjmcc/status/1191900255115186177" TargetMode="External" /><Relationship Id="rId552" Type="http://schemas.openxmlformats.org/officeDocument/2006/relationships/hyperlink" Target="https://twitter.com/#!/bigjmcc/status/1192084296548438019" TargetMode="External" /><Relationship Id="rId553" Type="http://schemas.openxmlformats.org/officeDocument/2006/relationships/hyperlink" Target="https://twitter.com/#!/bigjmcc/status/1191760094557552640" TargetMode="External" /><Relationship Id="rId554" Type="http://schemas.openxmlformats.org/officeDocument/2006/relationships/hyperlink" Target="https://twitter.com/#!/bigjmcc/status/1192084296548438019" TargetMode="External" /><Relationship Id="rId555" Type="http://schemas.openxmlformats.org/officeDocument/2006/relationships/hyperlink" Target="https://twitter.com/#!/bigjmcc/status/1192091285919862784" TargetMode="External" /><Relationship Id="rId556" Type="http://schemas.openxmlformats.org/officeDocument/2006/relationships/hyperlink" Target="https://twitter.com/#!/bigjmcc/status/1190623495274815488" TargetMode="External" /><Relationship Id="rId557" Type="http://schemas.openxmlformats.org/officeDocument/2006/relationships/hyperlink" Target="https://twitter.com/#!/bigjmcc/status/1191760094557552640" TargetMode="External" /><Relationship Id="rId558" Type="http://schemas.openxmlformats.org/officeDocument/2006/relationships/hyperlink" Target="https://twitter.com/#!/bigjmcc/status/1192091285919862784" TargetMode="External" /><Relationship Id="rId559" Type="http://schemas.openxmlformats.org/officeDocument/2006/relationships/hyperlink" Target="https://twitter.com/#!/bigjmcc/status/1190623495274815488" TargetMode="External" /><Relationship Id="rId560" Type="http://schemas.openxmlformats.org/officeDocument/2006/relationships/hyperlink" Target="https://twitter.com/#!/bigjmcc/status/1191760094557552640" TargetMode="External" /><Relationship Id="rId561" Type="http://schemas.openxmlformats.org/officeDocument/2006/relationships/hyperlink" Target="https://twitter.com/#!/bigjmcc/status/1192091285919862784" TargetMode="External" /><Relationship Id="rId562" Type="http://schemas.openxmlformats.org/officeDocument/2006/relationships/hyperlink" Target="https://twitter.com/#!/bigjmcc/status/1190623495274815488" TargetMode="External" /><Relationship Id="rId563" Type="http://schemas.openxmlformats.org/officeDocument/2006/relationships/hyperlink" Target="https://twitter.com/#!/bigjmcc/status/1191808134177837056" TargetMode="External" /><Relationship Id="rId564" Type="http://schemas.openxmlformats.org/officeDocument/2006/relationships/hyperlink" Target="https://twitter.com/#!/bigjmcc/status/1192091285919862784" TargetMode="External" /><Relationship Id="rId565" Type="http://schemas.openxmlformats.org/officeDocument/2006/relationships/hyperlink" Target="https://twitter.com/#!/robintress/status/1192196269340540928" TargetMode="External" /><Relationship Id="rId566" Type="http://schemas.openxmlformats.org/officeDocument/2006/relationships/hyperlink" Target="https://twitter.com/#!/bigjmcc/status/1191760094557552640" TargetMode="External" /><Relationship Id="rId567" Type="http://schemas.openxmlformats.org/officeDocument/2006/relationships/hyperlink" Target="https://twitter.com/#!/bigjmcc/status/1192176080699973632" TargetMode="External" /><Relationship Id="rId568" Type="http://schemas.openxmlformats.org/officeDocument/2006/relationships/hyperlink" Target="https://twitter.com/#!/bigjmcc/status/1192409583131799553" TargetMode="External" /><Relationship Id="rId569" Type="http://schemas.openxmlformats.org/officeDocument/2006/relationships/hyperlink" Target="https://twitter.com/#!/bigjmcc/status/1192409583131799553" TargetMode="External" /><Relationship Id="rId570" Type="http://schemas.openxmlformats.org/officeDocument/2006/relationships/hyperlink" Target="https://twitter.com/#!/bigjmcc/status/1192409583131799553" TargetMode="External" /><Relationship Id="rId571" Type="http://schemas.openxmlformats.org/officeDocument/2006/relationships/hyperlink" Target="https://twitter.com/#!/bigjmcc/status/1192409583131799553" TargetMode="External" /><Relationship Id="rId572" Type="http://schemas.openxmlformats.org/officeDocument/2006/relationships/hyperlink" Target="https://twitter.com/#!/bigjmcc/status/1192409583131799553" TargetMode="External" /><Relationship Id="rId573" Type="http://schemas.openxmlformats.org/officeDocument/2006/relationships/hyperlink" Target="https://twitter.com/#!/bigjmcc/status/1192409583131799553" TargetMode="External" /><Relationship Id="rId574" Type="http://schemas.openxmlformats.org/officeDocument/2006/relationships/hyperlink" Target="https://twitter.com/#!/bigjmcc/status/1192409583131799553" TargetMode="External" /><Relationship Id="rId575" Type="http://schemas.openxmlformats.org/officeDocument/2006/relationships/hyperlink" Target="https://twitter.com/#!/bigjmcc/status/1191760094557552640" TargetMode="External" /><Relationship Id="rId576" Type="http://schemas.openxmlformats.org/officeDocument/2006/relationships/hyperlink" Target="https://twitter.com/#!/bigjmcc/status/1192409583131799553" TargetMode="External" /><Relationship Id="rId577" Type="http://schemas.openxmlformats.org/officeDocument/2006/relationships/hyperlink" Target="https://twitter.com/#!/bigjmcc/status/1191760094557552640" TargetMode="External" /><Relationship Id="rId578" Type="http://schemas.openxmlformats.org/officeDocument/2006/relationships/hyperlink" Target="https://twitter.com/#!/bigjmcc/status/1192409583131799553" TargetMode="External" /><Relationship Id="rId579" Type="http://schemas.openxmlformats.org/officeDocument/2006/relationships/hyperlink" Target="https://twitter.com/#!/devetrobert/status/1191836311352676352" TargetMode="External" /><Relationship Id="rId580" Type="http://schemas.openxmlformats.org/officeDocument/2006/relationships/hyperlink" Target="https://twitter.com/#!/nlsmith99/status/1191852326908235777" TargetMode="External" /><Relationship Id="rId581" Type="http://schemas.openxmlformats.org/officeDocument/2006/relationships/hyperlink" Target="https://twitter.com/#!/nlsmith99/status/1192410900004667392" TargetMode="External" /><Relationship Id="rId582" Type="http://schemas.openxmlformats.org/officeDocument/2006/relationships/hyperlink" Target="https://twitter.com/#!/mondi19999/status/1192415470793773056" TargetMode="External" /><Relationship Id="rId583" Type="http://schemas.openxmlformats.org/officeDocument/2006/relationships/hyperlink" Target="https://twitter.com/#!/brucestearman/status/1192429362446053377" TargetMode="External" /><Relationship Id="rId584" Type="http://schemas.openxmlformats.org/officeDocument/2006/relationships/hyperlink" Target="https://twitter.com/#!/brucestearman/status/1192429362446053377" TargetMode="External" /><Relationship Id="rId585" Type="http://schemas.openxmlformats.org/officeDocument/2006/relationships/hyperlink" Target="https://twitter.com/#!/greenmission/status/1189533529555832835" TargetMode="External" /><Relationship Id="rId586" Type="http://schemas.openxmlformats.org/officeDocument/2006/relationships/hyperlink" Target="https://twitter.com/#!/bigjmcc/status/1189533447045505024" TargetMode="External" /><Relationship Id="rId587" Type="http://schemas.openxmlformats.org/officeDocument/2006/relationships/hyperlink" Target="https://twitter.com/#!/bigjmcc/status/1191760094557552640" TargetMode="External" /><Relationship Id="rId588" Type="http://schemas.openxmlformats.org/officeDocument/2006/relationships/hyperlink" Target="https://twitter.com/#!/greenmission/status/1189533529555832835" TargetMode="External" /><Relationship Id="rId589" Type="http://schemas.openxmlformats.org/officeDocument/2006/relationships/hyperlink" Target="https://twitter.com/#!/bigjmcc/status/1189533447045505024" TargetMode="External" /><Relationship Id="rId590" Type="http://schemas.openxmlformats.org/officeDocument/2006/relationships/hyperlink" Target="https://twitter.com/#!/bigjmcc/status/1191760094557552640" TargetMode="External" /><Relationship Id="rId591" Type="http://schemas.openxmlformats.org/officeDocument/2006/relationships/hyperlink" Target="https://twitter.com/#!/greenmission/status/1189533529555832835" TargetMode="External" /><Relationship Id="rId592" Type="http://schemas.openxmlformats.org/officeDocument/2006/relationships/hyperlink" Target="https://twitter.com/#!/bigjmcc/status/1189533447045505024" TargetMode="External" /><Relationship Id="rId593" Type="http://schemas.openxmlformats.org/officeDocument/2006/relationships/hyperlink" Target="https://twitter.com/#!/bigjmcc/status/1191760094557552640" TargetMode="External" /><Relationship Id="rId594" Type="http://schemas.openxmlformats.org/officeDocument/2006/relationships/hyperlink" Target="https://twitter.com/#!/greenmission/status/1189533529555832835" TargetMode="External" /><Relationship Id="rId595" Type="http://schemas.openxmlformats.org/officeDocument/2006/relationships/hyperlink" Target="https://twitter.com/#!/bigjmcc/status/1189533447045505024" TargetMode="External" /><Relationship Id="rId596" Type="http://schemas.openxmlformats.org/officeDocument/2006/relationships/hyperlink" Target="https://twitter.com/#!/greenmission/status/1189533529555832835" TargetMode="External" /><Relationship Id="rId597" Type="http://schemas.openxmlformats.org/officeDocument/2006/relationships/hyperlink" Target="https://twitter.com/#!/bigjmcc/status/1189533447045505024" TargetMode="External" /><Relationship Id="rId598" Type="http://schemas.openxmlformats.org/officeDocument/2006/relationships/hyperlink" Target="https://twitter.com/#!/bigjmcc/status/1191760094557552640" TargetMode="External" /><Relationship Id="rId599" Type="http://schemas.openxmlformats.org/officeDocument/2006/relationships/hyperlink" Target="https://twitter.com/#!/greenmission/status/1189533529555832835" TargetMode="External" /><Relationship Id="rId600" Type="http://schemas.openxmlformats.org/officeDocument/2006/relationships/hyperlink" Target="https://twitter.com/#!/greenmission/status/1189533529555832835" TargetMode="External" /><Relationship Id="rId601" Type="http://schemas.openxmlformats.org/officeDocument/2006/relationships/hyperlink" Target="https://twitter.com/#!/greenmission/status/1191796345448869888" TargetMode="External" /><Relationship Id="rId602" Type="http://schemas.openxmlformats.org/officeDocument/2006/relationships/hyperlink" Target="https://twitter.com/#!/greenmission/status/1192072320749309953" TargetMode="External" /><Relationship Id="rId603" Type="http://schemas.openxmlformats.org/officeDocument/2006/relationships/hyperlink" Target="https://twitter.com/#!/greenmission/status/1192434294683324416" TargetMode="External" /><Relationship Id="rId604" Type="http://schemas.openxmlformats.org/officeDocument/2006/relationships/hyperlink" Target="https://twitter.com/#!/greenmission/status/1192434294683324416" TargetMode="External" /><Relationship Id="rId605" Type="http://schemas.openxmlformats.org/officeDocument/2006/relationships/hyperlink" Target="https://twitter.com/#!/juliemreimer/status/1192436996339388417" TargetMode="External" /><Relationship Id="rId606" Type="http://schemas.openxmlformats.org/officeDocument/2006/relationships/hyperlink" Target="https://twitter.com/#!/bigjmcc/status/1192195857074081792" TargetMode="External" /><Relationship Id="rId607" Type="http://schemas.openxmlformats.org/officeDocument/2006/relationships/hyperlink" Target="https://twitter.com/#!/sierraclubcan/status/1191801994329182209" TargetMode="External" /><Relationship Id="rId608" Type="http://schemas.openxmlformats.org/officeDocument/2006/relationships/hyperlink" Target="https://twitter.com/#!/sierraclubcan/status/1192153003517775880" TargetMode="External" /><Relationship Id="rId609" Type="http://schemas.openxmlformats.org/officeDocument/2006/relationships/hyperlink" Target="https://twitter.com/#!/sierraclubcan/status/1192414711113027585" TargetMode="External" /><Relationship Id="rId610" Type="http://schemas.openxmlformats.org/officeDocument/2006/relationships/hyperlink" Target="https://twitter.com/#!/argylecolin/status/1192442496934170624" TargetMode="External" /><Relationship Id="rId611" Type="http://schemas.openxmlformats.org/officeDocument/2006/relationships/hyperlink" Target="https://twitter.com/#!/bigjmcc/status/1191760094557552640" TargetMode="External" /><Relationship Id="rId612" Type="http://schemas.openxmlformats.org/officeDocument/2006/relationships/hyperlink" Target="https://twitter.com/#!/bigjmcc/status/1192091285919862784" TargetMode="External" /><Relationship Id="rId613" Type="http://schemas.openxmlformats.org/officeDocument/2006/relationships/hyperlink" Target="https://twitter.com/#!/bigjmcc/status/1192409583131799553" TargetMode="External" /><Relationship Id="rId614" Type="http://schemas.openxmlformats.org/officeDocument/2006/relationships/hyperlink" Target="https://twitter.com/#!/sunns902/status/1192454866100195328" TargetMode="External" /><Relationship Id="rId615" Type="http://schemas.openxmlformats.org/officeDocument/2006/relationships/hyperlink" Target="https://twitter.com/#!/sunns902/status/1192454745941778433" TargetMode="External" /><Relationship Id="rId616" Type="http://schemas.openxmlformats.org/officeDocument/2006/relationships/hyperlink" Target="https://twitter.com/#!/sunns902/status/1192454745941778433" TargetMode="External" /><Relationship Id="rId617" Type="http://schemas.openxmlformats.org/officeDocument/2006/relationships/hyperlink" Target="https://twitter.com/#!/sunns902/status/1192454866100195328" TargetMode="External" /><Relationship Id="rId618" Type="http://schemas.openxmlformats.org/officeDocument/2006/relationships/hyperlink" Target="https://twitter.com/#!/bigjmcc/status/1190623495274815488" TargetMode="External" /><Relationship Id="rId619" Type="http://schemas.openxmlformats.org/officeDocument/2006/relationships/hyperlink" Target="https://twitter.com/#!/bigjmcc/status/1192176080699973632" TargetMode="External" /><Relationship Id="rId620" Type="http://schemas.openxmlformats.org/officeDocument/2006/relationships/hyperlink" Target="https://twitter.com/#!/councilofcdns/status/1192211994499264513" TargetMode="External" /><Relationship Id="rId621" Type="http://schemas.openxmlformats.org/officeDocument/2006/relationships/hyperlink" Target="https://twitter.com/#!/councilofcdns/status/1192522485658476544" TargetMode="External" /><Relationship Id="rId622" Type="http://schemas.openxmlformats.org/officeDocument/2006/relationships/hyperlink" Target="https://twitter.com/#!/councilofcdns/status/1192522485658476544" TargetMode="External" /><Relationship Id="rId623" Type="http://schemas.openxmlformats.org/officeDocument/2006/relationships/hyperlink" Target="https://twitter.com/#!/opirgtoronto/status/1192523164527529984" TargetMode="External" /><Relationship Id="rId624" Type="http://schemas.openxmlformats.org/officeDocument/2006/relationships/hyperlink" Target="https://twitter.com/#!/opirgtoronto/status/1192523164527529984" TargetMode="External" /><Relationship Id="rId625" Type="http://schemas.openxmlformats.org/officeDocument/2006/relationships/hyperlink" Target="https://twitter.com/#!/net2ayurveda/status/1192524046061252608" TargetMode="External" /><Relationship Id="rId626" Type="http://schemas.openxmlformats.org/officeDocument/2006/relationships/hyperlink" Target="https://twitter.com/#!/net2ayurveda/status/1192524046061252608" TargetMode="External" /><Relationship Id="rId627" Type="http://schemas.openxmlformats.org/officeDocument/2006/relationships/hyperlink" Target="https://twitter.com/#!/nrdc_af/status/1188626938811867137" TargetMode="External" /><Relationship Id="rId628" Type="http://schemas.openxmlformats.org/officeDocument/2006/relationships/hyperlink" Target="https://twitter.com/#!/nrdc_af/status/1188849163246755841" TargetMode="External" /><Relationship Id="rId629" Type="http://schemas.openxmlformats.org/officeDocument/2006/relationships/hyperlink" Target="https://twitter.com/#!/holisticpsy1/status/1185074139691913216" TargetMode="External" /><Relationship Id="rId630" Type="http://schemas.openxmlformats.org/officeDocument/2006/relationships/hyperlink" Target="https://twitter.com/#!/holisticpsy1/status/1185074139691913216" TargetMode="External" /><Relationship Id="rId631" Type="http://schemas.openxmlformats.org/officeDocument/2006/relationships/hyperlink" Target="https://twitter.com/#!/holisticpsy1/status/1185074139691913216" TargetMode="External" /><Relationship Id="rId632" Type="http://schemas.openxmlformats.org/officeDocument/2006/relationships/hyperlink" Target="https://twitter.com/#!/holisticpsy1/status/1185074139691913216" TargetMode="External" /><Relationship Id="rId633" Type="http://schemas.openxmlformats.org/officeDocument/2006/relationships/hyperlink" Target="https://twitter.com/#!/robintress/status/1192220066659676160" TargetMode="External" /><Relationship Id="rId634" Type="http://schemas.openxmlformats.org/officeDocument/2006/relationships/hyperlink" Target="https://twitter.com/#!/nschtein/status/1192534730412982272" TargetMode="External" /><Relationship Id="rId635" Type="http://schemas.openxmlformats.org/officeDocument/2006/relationships/hyperlink" Target="https://twitter.com/#!/robintress/status/1192196272549244934" TargetMode="External" /><Relationship Id="rId636" Type="http://schemas.openxmlformats.org/officeDocument/2006/relationships/hyperlink" Target="https://twitter.com/#!/robintress/status/1192196273920757761" TargetMode="External" /><Relationship Id="rId637" Type="http://schemas.openxmlformats.org/officeDocument/2006/relationships/hyperlink" Target="https://twitter.com/#!/bigjmcc/status/1189160019914346501" TargetMode="External" /><Relationship Id="rId638" Type="http://schemas.openxmlformats.org/officeDocument/2006/relationships/hyperlink" Target="https://twitter.com/#!/bigjmcc/status/1189533447045505024" TargetMode="External" /><Relationship Id="rId639" Type="http://schemas.openxmlformats.org/officeDocument/2006/relationships/hyperlink" Target="https://twitter.com/#!/bigjmcc/status/1191760094557552640" TargetMode="External" /><Relationship Id="rId640" Type="http://schemas.openxmlformats.org/officeDocument/2006/relationships/hyperlink" Target="https://twitter.com/#!/nschtein/status/1192534730412982272" TargetMode="External" /><Relationship Id="rId641" Type="http://schemas.openxmlformats.org/officeDocument/2006/relationships/hyperlink" Target="https://twitter.com/#!/grayhairjoe/status/1192883524468129796" TargetMode="External" /><Relationship Id="rId642" Type="http://schemas.openxmlformats.org/officeDocument/2006/relationships/hyperlink" Target="https://twitter.com/#!/grayhairjoe/status/1192883524468129796" TargetMode="External" /><Relationship Id="rId643" Type="http://schemas.openxmlformats.org/officeDocument/2006/relationships/hyperlink" Target="https://twitter.com/#!/tvickbredl/status/1192883352845635584" TargetMode="External" /><Relationship Id="rId644" Type="http://schemas.openxmlformats.org/officeDocument/2006/relationships/hyperlink" Target="https://twitter.com/#!/nofrackkeely/status/1192984200628129792" TargetMode="External" /><Relationship Id="rId645" Type="http://schemas.openxmlformats.org/officeDocument/2006/relationships/hyperlink" Target="https://twitter.com/#!/nofrackkeely/status/1192984200628129792" TargetMode="External" /><Relationship Id="rId646" Type="http://schemas.openxmlformats.org/officeDocument/2006/relationships/hyperlink" Target="https://twitter.com/#!/holisticpsy1/status/1185074139691913216" TargetMode="External" /><Relationship Id="rId647" Type="http://schemas.openxmlformats.org/officeDocument/2006/relationships/hyperlink" Target="https://twitter.com/#!/danbacher/status/1190788776479453184" TargetMode="External" /><Relationship Id="rId648" Type="http://schemas.openxmlformats.org/officeDocument/2006/relationships/hyperlink" Target="https://twitter.com/#!/holisticpsy1/status/1185074139691913216" TargetMode="External" /><Relationship Id="rId649" Type="http://schemas.openxmlformats.org/officeDocument/2006/relationships/hyperlink" Target="https://twitter.com/#!/danbacher/status/1190788776479453184" TargetMode="External" /><Relationship Id="rId650" Type="http://schemas.openxmlformats.org/officeDocument/2006/relationships/hyperlink" Target="https://twitter.com/#!/holisticpsy1/status/1185074139691913216" TargetMode="External" /><Relationship Id="rId651" Type="http://schemas.openxmlformats.org/officeDocument/2006/relationships/hyperlink" Target="https://twitter.com/#!/danbacher/status/1190788776479453184" TargetMode="External" /><Relationship Id="rId652" Type="http://schemas.openxmlformats.org/officeDocument/2006/relationships/hyperlink" Target="https://twitter.com/#!/bigjmcc/status/1190339041067257858" TargetMode="External" /><Relationship Id="rId653" Type="http://schemas.openxmlformats.org/officeDocument/2006/relationships/hyperlink" Target="https://twitter.com/#!/bigjmcc/status/1191335089285849090" TargetMode="External" /><Relationship Id="rId654" Type="http://schemas.openxmlformats.org/officeDocument/2006/relationships/hyperlink" Target="https://twitter.com/#!/bigjmcc/status/1191795067587043335" TargetMode="External" /><Relationship Id="rId655" Type="http://schemas.openxmlformats.org/officeDocument/2006/relationships/hyperlink" Target="https://twitter.com/#!/bigjmcc/status/1191797106304077824" TargetMode="External" /><Relationship Id="rId656" Type="http://schemas.openxmlformats.org/officeDocument/2006/relationships/hyperlink" Target="https://twitter.com/#!/bigjmcc/status/1191880643006861312" TargetMode="External" /><Relationship Id="rId657" Type="http://schemas.openxmlformats.org/officeDocument/2006/relationships/hyperlink" Target="https://twitter.com/#!/holisticpsy1/status/1185074139691913216" TargetMode="External" /><Relationship Id="rId658" Type="http://schemas.openxmlformats.org/officeDocument/2006/relationships/hyperlink" Target="https://twitter.com/#!/danbacher/status/1190788776479453184" TargetMode="External" /><Relationship Id="rId659" Type="http://schemas.openxmlformats.org/officeDocument/2006/relationships/hyperlink" Target="https://twitter.com/#!/holisticpsy1/status/1185074139691913216" TargetMode="External" /><Relationship Id="rId660" Type="http://schemas.openxmlformats.org/officeDocument/2006/relationships/hyperlink" Target="https://twitter.com/#!/danbacher/status/1190788776479453184" TargetMode="External" /><Relationship Id="rId661" Type="http://schemas.openxmlformats.org/officeDocument/2006/relationships/hyperlink" Target="https://twitter.com/#!/holisticpsy1/status/1185074139691913216" TargetMode="External" /><Relationship Id="rId662" Type="http://schemas.openxmlformats.org/officeDocument/2006/relationships/hyperlink" Target="https://twitter.com/#!/holisticpsy1/status/1192529285472563201" TargetMode="External" /><Relationship Id="rId663" Type="http://schemas.openxmlformats.org/officeDocument/2006/relationships/hyperlink" Target="https://twitter.com/#!/holisticpsy1/status/1192529573977739267" TargetMode="External" /><Relationship Id="rId664" Type="http://schemas.openxmlformats.org/officeDocument/2006/relationships/hyperlink" Target="https://twitter.com/#!/danbacher/status/1190788776479453184" TargetMode="External" /><Relationship Id="rId665" Type="http://schemas.openxmlformats.org/officeDocument/2006/relationships/hyperlink" Target="https://twitter.com/#!/danbacher/status/1191465940749172736" TargetMode="External" /><Relationship Id="rId666" Type="http://schemas.openxmlformats.org/officeDocument/2006/relationships/hyperlink" Target="https://twitter.com/#!/danbacher/status/1193020488890503168" TargetMode="External" /><Relationship Id="rId667" Type="http://schemas.openxmlformats.org/officeDocument/2006/relationships/hyperlink" Target="https://twitter.com/#!/danbacher/status/1191465940749172736" TargetMode="External" /><Relationship Id="rId668" Type="http://schemas.openxmlformats.org/officeDocument/2006/relationships/hyperlink" Target="https://twitter.com/#!/danbacher/status/1193020488890503168" TargetMode="External" /><Relationship Id="rId669" Type="http://schemas.openxmlformats.org/officeDocument/2006/relationships/hyperlink" Target="https://twitter.com/#!/danbacher/status/1172195698344726528" TargetMode="External" /><Relationship Id="rId670" Type="http://schemas.openxmlformats.org/officeDocument/2006/relationships/hyperlink" Target="https://twitter.com/#!/danbacher/status/1192377480415305729" TargetMode="External" /><Relationship Id="rId671" Type="http://schemas.openxmlformats.org/officeDocument/2006/relationships/hyperlink" Target="https://twitter.com/#!/smartassredfish/status/1193351761534152704" TargetMode="External" /><Relationship Id="rId672" Type="http://schemas.openxmlformats.org/officeDocument/2006/relationships/hyperlink" Target="https://twitter.com/#!/epsilonm/status/1190337547559489538" TargetMode="External" /><Relationship Id="rId673" Type="http://schemas.openxmlformats.org/officeDocument/2006/relationships/hyperlink" Target="https://twitter.com/#!/epsilonm/status/1193619578120740865" TargetMode="External" /><Relationship Id="rId674" Type="http://schemas.openxmlformats.org/officeDocument/2006/relationships/hyperlink" Target="https://api.twitter.com/1.1/geo/id/5d058f2e9fe1516c.json" TargetMode="External" /><Relationship Id="rId675" Type="http://schemas.openxmlformats.org/officeDocument/2006/relationships/hyperlink" Target="https://api.twitter.com/1.1/geo/id/5d058f2e9fe1516c.json" TargetMode="External" /><Relationship Id="rId676" Type="http://schemas.openxmlformats.org/officeDocument/2006/relationships/hyperlink" Target="https://api.twitter.com/1.1/geo/id/5d058f2e9fe1516c.json" TargetMode="External" /><Relationship Id="rId677" Type="http://schemas.openxmlformats.org/officeDocument/2006/relationships/hyperlink" Target="https://api.twitter.com/1.1/geo/id/5d058f2e9fe1516c.json" TargetMode="External" /><Relationship Id="rId678" Type="http://schemas.openxmlformats.org/officeDocument/2006/relationships/hyperlink" Target="https://api.twitter.com/1.1/geo/id/5d058f2e9fe1516c.json" TargetMode="External" /><Relationship Id="rId679" Type="http://schemas.openxmlformats.org/officeDocument/2006/relationships/hyperlink" Target="https://api.twitter.com/1.1/geo/id/5d058f2e9fe1516c.json" TargetMode="External" /><Relationship Id="rId680" Type="http://schemas.openxmlformats.org/officeDocument/2006/relationships/hyperlink" Target="https://api.twitter.com/1.1/geo/id/5d058f2e9fe1516c.json" TargetMode="External" /><Relationship Id="rId681" Type="http://schemas.openxmlformats.org/officeDocument/2006/relationships/hyperlink" Target="https://api.twitter.com/1.1/geo/id/5d058f2e9fe1516c.json" TargetMode="External" /><Relationship Id="rId682" Type="http://schemas.openxmlformats.org/officeDocument/2006/relationships/hyperlink" Target="https://api.twitter.com/1.1/geo/id/5d058f2e9fe1516c.json" TargetMode="External" /><Relationship Id="rId683" Type="http://schemas.openxmlformats.org/officeDocument/2006/relationships/hyperlink" Target="https://api.twitter.com/1.1/geo/id/5d058f2e9fe1516c.json" TargetMode="External" /><Relationship Id="rId684" Type="http://schemas.openxmlformats.org/officeDocument/2006/relationships/hyperlink" Target="https://api.twitter.com/1.1/geo/id/5d058f2e9fe1516c.json" TargetMode="External" /><Relationship Id="rId685" Type="http://schemas.openxmlformats.org/officeDocument/2006/relationships/hyperlink" Target="https://api.twitter.com/1.1/geo/id/5d058f2e9fe1516c.json" TargetMode="External" /><Relationship Id="rId686" Type="http://schemas.openxmlformats.org/officeDocument/2006/relationships/hyperlink" Target="https://api.twitter.com/1.1/geo/id/5d058f2e9fe1516c.json" TargetMode="External" /><Relationship Id="rId687" Type="http://schemas.openxmlformats.org/officeDocument/2006/relationships/hyperlink" Target="https://api.twitter.com/1.1/geo/id/5d058f2e9fe1516c.json" TargetMode="External" /><Relationship Id="rId688" Type="http://schemas.openxmlformats.org/officeDocument/2006/relationships/hyperlink" Target="https://api.twitter.com/1.1/geo/id/5d058f2e9fe1516c.json" TargetMode="External" /><Relationship Id="rId689" Type="http://schemas.openxmlformats.org/officeDocument/2006/relationships/hyperlink" Target="https://api.twitter.com/1.1/geo/id/5d058f2e9fe1516c.json" TargetMode="External" /><Relationship Id="rId690" Type="http://schemas.openxmlformats.org/officeDocument/2006/relationships/hyperlink" Target="https://api.twitter.com/1.1/geo/id/5d058f2e9fe1516c.json" TargetMode="External" /><Relationship Id="rId691" Type="http://schemas.openxmlformats.org/officeDocument/2006/relationships/hyperlink" Target="https://api.twitter.com/1.1/geo/id/5d058f2e9fe1516c.json" TargetMode="External" /><Relationship Id="rId692" Type="http://schemas.openxmlformats.org/officeDocument/2006/relationships/hyperlink" Target="https://api.twitter.com/1.1/geo/id/5d058f2e9fe1516c.json" TargetMode="External" /><Relationship Id="rId693" Type="http://schemas.openxmlformats.org/officeDocument/2006/relationships/hyperlink" Target="https://api.twitter.com/1.1/geo/id/5d058f2e9fe1516c.json" TargetMode="External" /><Relationship Id="rId694" Type="http://schemas.openxmlformats.org/officeDocument/2006/relationships/hyperlink" Target="https://api.twitter.com/1.1/geo/id/5d058f2e9fe1516c.json" TargetMode="External" /><Relationship Id="rId695" Type="http://schemas.openxmlformats.org/officeDocument/2006/relationships/hyperlink" Target="https://api.twitter.com/1.1/geo/id/5d058f2e9fe1516c.json" TargetMode="External" /><Relationship Id="rId696" Type="http://schemas.openxmlformats.org/officeDocument/2006/relationships/hyperlink" Target="https://api.twitter.com/1.1/geo/id/5d058f2e9fe1516c.json" TargetMode="External" /><Relationship Id="rId697" Type="http://schemas.openxmlformats.org/officeDocument/2006/relationships/hyperlink" Target="https://api.twitter.com/1.1/geo/id/5d058f2e9fe1516c.json" TargetMode="External" /><Relationship Id="rId698" Type="http://schemas.openxmlformats.org/officeDocument/2006/relationships/hyperlink" Target="https://api.twitter.com/1.1/geo/id/5d058f2e9fe1516c.json" TargetMode="External" /><Relationship Id="rId699" Type="http://schemas.openxmlformats.org/officeDocument/2006/relationships/hyperlink" Target="https://api.twitter.com/1.1/geo/id/5d058f2e9fe1516c.json" TargetMode="External" /><Relationship Id="rId700" Type="http://schemas.openxmlformats.org/officeDocument/2006/relationships/hyperlink" Target="https://api.twitter.com/1.1/geo/id/5d058f2e9fe1516c.json" TargetMode="External" /><Relationship Id="rId701" Type="http://schemas.openxmlformats.org/officeDocument/2006/relationships/hyperlink" Target="https://api.twitter.com/1.1/geo/id/5d058f2e9fe1516c.json" TargetMode="External" /><Relationship Id="rId702" Type="http://schemas.openxmlformats.org/officeDocument/2006/relationships/hyperlink" Target="https://api.twitter.com/1.1/geo/id/5d058f2e9fe1516c.json" TargetMode="External" /><Relationship Id="rId703" Type="http://schemas.openxmlformats.org/officeDocument/2006/relationships/hyperlink" Target="https://api.twitter.com/1.1/geo/id/5d058f2e9fe1516c.json" TargetMode="External" /><Relationship Id="rId704" Type="http://schemas.openxmlformats.org/officeDocument/2006/relationships/hyperlink" Target="https://api.twitter.com/1.1/geo/id/5d058f2e9fe1516c.json" TargetMode="External" /><Relationship Id="rId705" Type="http://schemas.openxmlformats.org/officeDocument/2006/relationships/hyperlink" Target="https://api.twitter.com/1.1/geo/id/5d058f2e9fe1516c.json" TargetMode="External" /><Relationship Id="rId706" Type="http://schemas.openxmlformats.org/officeDocument/2006/relationships/hyperlink" Target="https://api.twitter.com/1.1/geo/id/5d058f2e9fe1516c.json" TargetMode="External" /><Relationship Id="rId707" Type="http://schemas.openxmlformats.org/officeDocument/2006/relationships/hyperlink" Target="https://api.twitter.com/1.1/geo/id/5d058f2e9fe1516c.json" TargetMode="External" /><Relationship Id="rId708" Type="http://schemas.openxmlformats.org/officeDocument/2006/relationships/hyperlink" Target="https://api.twitter.com/1.1/geo/id/5d058f2e9fe1516c.json" TargetMode="External" /><Relationship Id="rId709" Type="http://schemas.openxmlformats.org/officeDocument/2006/relationships/hyperlink" Target="https://api.twitter.com/1.1/geo/id/5d058f2e9fe1516c.json" TargetMode="External" /><Relationship Id="rId710" Type="http://schemas.openxmlformats.org/officeDocument/2006/relationships/hyperlink" Target="https://api.twitter.com/1.1/geo/id/5d058f2e9fe1516c.json" TargetMode="External" /><Relationship Id="rId711" Type="http://schemas.openxmlformats.org/officeDocument/2006/relationships/comments" Target="../comments1.xml" /><Relationship Id="rId712" Type="http://schemas.openxmlformats.org/officeDocument/2006/relationships/vmlDrawing" Target="../drawings/vmlDrawing1.vml" /><Relationship Id="rId713" Type="http://schemas.openxmlformats.org/officeDocument/2006/relationships/table" Target="../tables/table1.xml" /><Relationship Id="rId7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neftegaz.ru/en/news/Offshoredrilling/502889-eni-new-resources-discovered-in-the-gulf-of-suez-offshore-egypt/" TargetMode="External" /><Relationship Id="rId2" Type="http://schemas.openxmlformats.org/officeDocument/2006/relationships/hyperlink" Target="https://twitter.com/i/web/status/1189128041974435840" TargetMode="External" /><Relationship Id="rId3" Type="http://schemas.openxmlformats.org/officeDocument/2006/relationships/hyperlink" Target="https://twitter.com/i/web/status/1189612508379779073" TargetMode="External" /><Relationship Id="rId4" Type="http://schemas.openxmlformats.org/officeDocument/2006/relationships/hyperlink" Target="https://twitter.com/i/web/status/1189615218537762817" TargetMode="External" /><Relationship Id="rId5" Type="http://schemas.openxmlformats.org/officeDocument/2006/relationships/hyperlink" Target="https://support.nwfactionfund.org/page/9635/donate/1?en_chan=tw&amp;locale=en-US&amp;ea.tracking.id=&amp;en_ref=20303057" TargetMode="External" /><Relationship Id="rId6" Type="http://schemas.openxmlformats.org/officeDocument/2006/relationships/hyperlink" Target="https://twitter.com/i/web/status/1190053260817616897" TargetMode="External" /><Relationship Id="rId7" Type="http://schemas.openxmlformats.org/officeDocument/2006/relationships/hyperlink" Target="https://twitter.com/i/web/status/1190053884594728960" TargetMode="External" /><Relationship Id="rId8" Type="http://schemas.openxmlformats.org/officeDocument/2006/relationships/hyperlink" Target="https://www.api.org/~/media/Files/Policy/Exploration/NC-One-Pager.pdf" TargetMode="External" /><Relationship Id="rId9" Type="http://schemas.openxmlformats.org/officeDocument/2006/relationships/hyperlink" Target="https://www.api.org/~/media/Files/Policy/Exploration/NC-One-Pager.pdf" TargetMode="External" /><Relationship Id="rId10" Type="http://schemas.openxmlformats.org/officeDocument/2006/relationships/hyperlink" Target="https://twitter.com/i/web/status/1188814131165614080" TargetMode="External" /><Relationship Id="rId11" Type="http://schemas.openxmlformats.org/officeDocument/2006/relationships/hyperlink" Target="https://twitter.com/i/web/status/1189436139435941888" TargetMode="External" /><Relationship Id="rId12" Type="http://schemas.openxmlformats.org/officeDocument/2006/relationships/hyperlink" Target="https://twitter.com/i/web/status/1189877900310458369" TargetMode="External" /><Relationship Id="rId13" Type="http://schemas.openxmlformats.org/officeDocument/2006/relationships/hyperlink" Target="https://twitter.com/i/web/status/1189518392929091584" TargetMode="External" /><Relationship Id="rId14" Type="http://schemas.openxmlformats.org/officeDocument/2006/relationships/hyperlink" Target="http://www.krkgroupservices.com/" TargetMode="External" /><Relationship Id="rId15" Type="http://schemas.openxmlformats.org/officeDocument/2006/relationships/hyperlink" Target="https://www.linkedin.com/slink?code=eh2bpFV" TargetMode="External" /><Relationship Id="rId16" Type="http://schemas.openxmlformats.org/officeDocument/2006/relationships/hyperlink" Target="https://twitter.com/i/web/status/1188821816740941825" TargetMode="External" /><Relationship Id="rId17" Type="http://schemas.openxmlformats.org/officeDocument/2006/relationships/hyperlink" Target="https://hdsmarine.com/ro-watermakers" TargetMode="External" /><Relationship Id="rId18" Type="http://schemas.openxmlformats.org/officeDocument/2006/relationships/hyperlink" Target="https://hdsmarine.com/ro-watermakers" TargetMode="External" /><Relationship Id="rId19" Type="http://schemas.openxmlformats.org/officeDocument/2006/relationships/hyperlink" Target="https://act.oceana.org/page/51099/action/1" TargetMode="External" /><Relationship Id="rId20" Type="http://schemas.openxmlformats.org/officeDocument/2006/relationships/hyperlink" Target="https://twitter.com/bigjmcc/status/1192099414451593217"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www.cbc.ca/listen/live-radio/1-27-information-morning-ns/clip/15745117-twelve-municipal-governments-in-nova-scotia-call-for-an-inquiry-into-offshore-drilling" TargetMode="External" /><Relationship Id="rId23" Type="http://schemas.openxmlformats.org/officeDocument/2006/relationships/hyperlink" Target="https://twitter.com/i/web/status/1188953651647258625" TargetMode="External" /><Relationship Id="rId24" Type="http://schemas.openxmlformats.org/officeDocument/2006/relationships/hyperlink" Target="https://www.ncel.net/2019-energy-and-climate-successes" TargetMode="External" /><Relationship Id="rId25" Type="http://schemas.openxmlformats.org/officeDocument/2006/relationships/hyperlink" Target="https://www.instagram.com/mfdls48n" TargetMode="External" /><Relationship Id="rId26" Type="http://schemas.openxmlformats.org/officeDocument/2006/relationships/hyperlink" Target="https://twitter.com/i/web/status/1188088795859738625" TargetMode="External" /><Relationship Id="rId27" Type="http://schemas.openxmlformats.org/officeDocument/2006/relationships/hyperlink" Target="https://www.thestar.com/halifax/2019/10/28/teens-tell-nova-scotia-government-climate-targets-arent-good-enough.html" TargetMode="External" /><Relationship Id="rId28" Type="http://schemas.openxmlformats.org/officeDocument/2006/relationships/hyperlink" Target="https://twitter.com/i/web/status/1189538167826927616" TargetMode="External" /><Relationship Id="rId29" Type="http://schemas.openxmlformats.org/officeDocument/2006/relationships/hyperlink" Target="https://nationalpost.com/commodities/energy/a-14-year-long-oil-spill-in-gulf-of-mexico-verges-on-becoming-one-of-the-worst-in-us-history/wcm/8cfa1953-f35d-4828-87bd-d6c172b155b1" TargetMode="External" /><Relationship Id="rId30" Type="http://schemas.openxmlformats.org/officeDocument/2006/relationships/hyperlink" Target="https://nsadvocate.org/2019/11/05/you-cant-eat-oil-and-you-cant-eat-money-12-nova-scotia-municipalities-call-for-offshore-drilling-inquiry/" TargetMode="External" /><Relationship Id="rId31" Type="http://schemas.openxmlformats.org/officeDocument/2006/relationships/hyperlink" Target="https://www.thetelegram.com/news/local/cnlopb-pays-for-chair-roger-grimes-flights-from-south-carolina-to-st-johns-for-some-meetings-338904/" TargetMode="External" /><Relationship Id="rId32" Type="http://schemas.openxmlformats.org/officeDocument/2006/relationships/hyperlink" Target="https://canadians.org/media/twelve-municipal-governments-nova-scotia-call-offshore-drilling-inquiry" TargetMode="External" /><Relationship Id="rId33" Type="http://schemas.openxmlformats.org/officeDocument/2006/relationships/hyperlink" Target="https://ipolitics.ca/2018/07/05/nova-scotia-cabinet-shuffle-shifts-focus-to-mining-forestry-and-the-environment/" TargetMode="External" /><Relationship Id="rId34" Type="http://schemas.openxmlformats.org/officeDocument/2006/relationships/hyperlink" Target="https://www.thecoastlandtimes.com/2019/09/12/house-approves-oil-drilling-ban-off-atlantic-and-pacific-coasts/" TargetMode="External" /><Relationship Id="rId35" Type="http://schemas.openxmlformats.org/officeDocument/2006/relationships/hyperlink" Target="https://twitter.com/bigjmcc/status/1192099414451593217" TargetMode="External" /><Relationship Id="rId36" Type="http://schemas.openxmlformats.org/officeDocument/2006/relationships/hyperlink" Target="https://twitter.com/RobinTress/status/1192196273920757761" TargetMode="External" /><Relationship Id="rId37" Type="http://schemas.openxmlformats.org/officeDocument/2006/relationships/hyperlink" Target="https://nsadvocate.org/2019/11/05/you-cant-eat-oil-and-you-cant-eat-money-12-nova-scotia-municipalities-call-for-offshore-drilling-inquiry/" TargetMode="External" /><Relationship Id="rId38" Type="http://schemas.openxmlformats.org/officeDocument/2006/relationships/hyperlink" Target="https://twitter.com/i/web/status/1189533447045505024" TargetMode="External" /><Relationship Id="rId39" Type="http://schemas.openxmlformats.org/officeDocument/2006/relationships/hyperlink" Target="https://twitter.com/chronicleherald/status/1191841368601182208" TargetMode="External" /><Relationship Id="rId40" Type="http://schemas.openxmlformats.org/officeDocument/2006/relationships/hyperlink" Target="https://www.facebook.com/events/677705545968483?active_tab=about" TargetMode="External" /><Relationship Id="rId41" Type="http://schemas.openxmlformats.org/officeDocument/2006/relationships/hyperlink" Target="https://www.cbc.ca/listen/live-radio/1-27-information-morning-ns/clip/15745117-twelve-municipal-governments-in-nova-scotia-call-for-an-inquiry-into-offshore-drilling" TargetMode="External" /><Relationship Id="rId42" Type="http://schemas.openxmlformats.org/officeDocument/2006/relationships/hyperlink" Target="https://www.thechronicleherald.ca/news/local/12-nova-scotia-municipalities-call-for-public-inquiry-into-the-impact-of-offshore-drilling-and-exploration-372635/" TargetMode="External" /><Relationship Id="rId43" Type="http://schemas.openxmlformats.org/officeDocument/2006/relationships/hyperlink" Target="https://twitter.com/i/web/status/1188626938811867137" TargetMode="External" /><Relationship Id="rId44" Type="http://schemas.openxmlformats.org/officeDocument/2006/relationships/hyperlink" Target="https://twitter.com/i/web/status/1188849163246755841" TargetMode="External" /><Relationship Id="rId45" Type="http://schemas.openxmlformats.org/officeDocument/2006/relationships/hyperlink" Target="https://nodexlgraphgallery.org/Pages/Graph.aspx?graphID=180127" TargetMode="External" /><Relationship Id="rId46" Type="http://schemas.openxmlformats.org/officeDocument/2006/relationships/hyperlink" Target="https://www.cbc.ca/news/canada/newfoundland-labrador/ffaw-billion-dollar-crab-1.5346846" TargetMode="External" /><Relationship Id="rId47" Type="http://schemas.openxmlformats.org/officeDocument/2006/relationships/hyperlink" Target="https://secure.canadians.org/page/20746/petition/1" TargetMode="External" /><Relationship Id="rId48" Type="http://schemas.openxmlformats.org/officeDocument/2006/relationships/hyperlink" Target="https://www.facebook.com/events/677705545968483/" TargetMode="External" /><Relationship Id="rId49" Type="http://schemas.openxmlformats.org/officeDocument/2006/relationships/hyperlink" Target="https://nodexlgraphgallery.org/Pages/Graph.aspx?graphID=180127" TargetMode="External" /><Relationship Id="rId50" Type="http://schemas.openxmlformats.org/officeDocument/2006/relationships/hyperlink" Target="https://twitter.com/i/web/status/1190339041067257858" TargetMode="External" /><Relationship Id="rId51" Type="http://schemas.openxmlformats.org/officeDocument/2006/relationships/hyperlink" Target="https://twitter.com/chronicleherald/status/1191841368601182208" TargetMode="External" /><Relationship Id="rId52" Type="http://schemas.openxmlformats.org/officeDocument/2006/relationships/hyperlink" Target="https://www.gishgallop.com/trump-bans-offshore-logging/" TargetMode="External" /><Relationship Id="rId53" Type="http://schemas.openxmlformats.org/officeDocument/2006/relationships/hyperlink" Target="https://twitter.com/i/web/status/1193619578120740865" TargetMode="External" /><Relationship Id="rId54" Type="http://schemas.openxmlformats.org/officeDocument/2006/relationships/hyperlink" Target="https://pbs.twimg.com/tweet_video_thumb/EHpzRpDUYAA8yDp.jpg" TargetMode="External" /><Relationship Id="rId55" Type="http://schemas.openxmlformats.org/officeDocument/2006/relationships/hyperlink" Target="https://pbs.twimg.com/tweet_video_thumb/EHpzRpDUYAA8yDp.jpg" TargetMode="External" /><Relationship Id="rId56" Type="http://schemas.openxmlformats.org/officeDocument/2006/relationships/hyperlink" Target="https://pbs.twimg.com/media/EIThYGwXkAAH9EO.jpg" TargetMode="External" /><Relationship Id="rId57" Type="http://schemas.openxmlformats.org/officeDocument/2006/relationships/hyperlink" Target="https://pbs.twimg.com/media/EInJnwIVAAE-3pT.jpg" TargetMode="External" /><Relationship Id="rId58" Type="http://schemas.openxmlformats.org/officeDocument/2006/relationships/hyperlink" Target="https://pbs.twimg.com/media/EInbq_JXkAEbUjg.jpg" TargetMode="External" /><Relationship Id="rId59" Type="http://schemas.openxmlformats.org/officeDocument/2006/relationships/hyperlink" Target="https://pbs.twimg.com/media/EIobCO-XYAIzdKw.jpg" TargetMode="External" /><Relationship Id="rId60" Type="http://schemas.openxmlformats.org/officeDocument/2006/relationships/hyperlink" Target="https://pbs.twimg.com/media/EItA9HYUcAAuQQX.jpg" TargetMode="External" /><Relationship Id="rId61" Type="http://schemas.openxmlformats.org/officeDocument/2006/relationships/hyperlink" Target="https://pbs.twimg.com/media/EItx-0sXsAcGoRJ.jpg" TargetMode="External" /><Relationship Id="rId62" Type="http://schemas.openxmlformats.org/officeDocument/2006/relationships/hyperlink" Target="https://pbs.twimg.com/media/EIuPP-wXUAAI6oU.png" TargetMode="External" /><Relationship Id="rId63" Type="http://schemas.openxmlformats.org/officeDocument/2006/relationships/hyperlink" Target="https://pbs.twimg.com/media/EIwOLWWXkAAcMdT.jpg" TargetMode="External" /><Relationship Id="rId64" Type="http://schemas.openxmlformats.org/officeDocument/2006/relationships/hyperlink" Target="https://pbs.twimg.com/media/EIsos8gWkAAGtLp.jpg" TargetMode="External" /><Relationship Id="rId65" Type="http://schemas.openxmlformats.org/officeDocument/2006/relationships/hyperlink" Target="https://pbs.twimg.com/media/EIobS2zXkAAPXo7.jpg" TargetMode="External" /><Relationship Id="rId66" Type="http://schemas.openxmlformats.org/officeDocument/2006/relationships/hyperlink" Target="https://pbs.twimg.com/media/EIodJY-WwAMe0v0.jpg" TargetMode="External" /><Relationship Id="rId67" Type="http://schemas.openxmlformats.org/officeDocument/2006/relationships/hyperlink" Target="https://pbs.twimg.com/media/EIy3DTlW4AI7Wfr.jpg" TargetMode="External" /><Relationship Id="rId68" Type="http://schemas.openxmlformats.org/officeDocument/2006/relationships/hyperlink" Target="https://pbs.twimg.com/media/EI-jFLMXUAIGj8x.jpg" TargetMode="External" /><Relationship Id="rId69" Type="http://schemas.openxmlformats.org/officeDocument/2006/relationships/hyperlink" Target="http://pbs.twimg.com/profile_images/1131342106256187394/1cmxZBI__normal.jpg" TargetMode="External" /><Relationship Id="rId70" Type="http://schemas.openxmlformats.org/officeDocument/2006/relationships/hyperlink" Target="http://pbs.twimg.com/profile_images/577676690442223616/QFMocWxO_normal.jpeg" TargetMode="External" /><Relationship Id="rId71" Type="http://schemas.openxmlformats.org/officeDocument/2006/relationships/hyperlink" Target="http://pbs.twimg.com/profile_images/378800000779772281/5f36ec7c324faf5565092b7cc5df9aa7_normal.jpeg" TargetMode="External" /><Relationship Id="rId72" Type="http://schemas.openxmlformats.org/officeDocument/2006/relationships/hyperlink" Target="http://pbs.twimg.com/profile_images/916607835219341312/N3Kvjke2_normal.jpg" TargetMode="External" /><Relationship Id="rId73" Type="http://schemas.openxmlformats.org/officeDocument/2006/relationships/hyperlink" Target="http://pbs.twimg.com/profile_images/884762247242936321/xoZAe4sB_normal.jpg" TargetMode="External" /><Relationship Id="rId74" Type="http://schemas.openxmlformats.org/officeDocument/2006/relationships/hyperlink" Target="http://pbs.twimg.com/profile_images/776108420999090177/ccwYG4tO_normal.jpg" TargetMode="External" /><Relationship Id="rId75" Type="http://schemas.openxmlformats.org/officeDocument/2006/relationships/hyperlink" Target="http://pbs.twimg.com/profile_images/732071945/CapeCoral_normal.jpg" TargetMode="External" /><Relationship Id="rId76" Type="http://schemas.openxmlformats.org/officeDocument/2006/relationships/hyperlink" Target="http://pbs.twimg.com/profile_images/732071945/CapeCoral_normal.jpg" TargetMode="External" /><Relationship Id="rId77" Type="http://schemas.openxmlformats.org/officeDocument/2006/relationships/hyperlink" Target="http://pbs.twimg.com/profile_images/2639225391/a6d40665ffef3863b666384113e0828b_normal.jpeg" TargetMode="External" /><Relationship Id="rId78" Type="http://schemas.openxmlformats.org/officeDocument/2006/relationships/hyperlink" Target="http://pbs.twimg.com/profile_images/1189735312077053952/IMCd1Z8a_normal.jpg" TargetMode="External" /><Relationship Id="rId79" Type="http://schemas.openxmlformats.org/officeDocument/2006/relationships/hyperlink" Target="http://pbs.twimg.com/profile_images/1189735312077053952/IMCd1Z8a_normal.jpg" TargetMode="External" /><Relationship Id="rId80" Type="http://schemas.openxmlformats.org/officeDocument/2006/relationships/hyperlink" Target="https://pbs.twimg.com/tweet_video_thumb/EHpzRpDUYAA8yDp.jpg" TargetMode="External" /><Relationship Id="rId81" Type="http://schemas.openxmlformats.org/officeDocument/2006/relationships/hyperlink" Target="https://pbs.twimg.com/tweet_video_thumb/EHpzRpDUYAA8yDp.jpg" TargetMode="External" /><Relationship Id="rId82" Type="http://schemas.openxmlformats.org/officeDocument/2006/relationships/hyperlink" Target="https://pbs.twimg.com/media/EIThYGwXkAAH9EO.jpg" TargetMode="External" /><Relationship Id="rId83" Type="http://schemas.openxmlformats.org/officeDocument/2006/relationships/hyperlink" Target="http://pbs.twimg.com/profile_images/1157361163983884288/nbfMB0Fx_normal.jpg" TargetMode="External" /><Relationship Id="rId84" Type="http://schemas.openxmlformats.org/officeDocument/2006/relationships/hyperlink" Target="http://pbs.twimg.com/profile_images/378800000751952076/efc8d0e0d8f40780eac14890a349fb52_normal.jpeg" TargetMode="External" /><Relationship Id="rId85" Type="http://schemas.openxmlformats.org/officeDocument/2006/relationships/hyperlink" Target="http://pbs.twimg.com/profile_images/692657187328520192/zeI6TleC_normal.jpg" TargetMode="External" /><Relationship Id="rId86" Type="http://schemas.openxmlformats.org/officeDocument/2006/relationships/hyperlink" Target="http://pbs.twimg.com/profile_images/1168837767125712896/ZMTuVJe4_normal.jpg" TargetMode="External" /><Relationship Id="rId87" Type="http://schemas.openxmlformats.org/officeDocument/2006/relationships/hyperlink" Target="http://pbs.twimg.com/profile_images/1182859423254892544/5QlxWl64_normal.jpg" TargetMode="External" /><Relationship Id="rId88" Type="http://schemas.openxmlformats.org/officeDocument/2006/relationships/hyperlink" Target="http://pbs.twimg.com/profile_images/938569742423429120/eNJniOut_normal.jpg" TargetMode="External" /><Relationship Id="rId89" Type="http://schemas.openxmlformats.org/officeDocument/2006/relationships/hyperlink" Target="http://pbs.twimg.com/profile_images/1194297558656520193/XfPeaZk-_normal.png" TargetMode="External" /><Relationship Id="rId90" Type="http://schemas.openxmlformats.org/officeDocument/2006/relationships/hyperlink" Target="http://pbs.twimg.com/profile_images/509262764158615552/5FXgWCjr_normal.jpeg" TargetMode="External" /><Relationship Id="rId91" Type="http://schemas.openxmlformats.org/officeDocument/2006/relationships/hyperlink" Target="http://pbs.twimg.com/profile_images/509262764158615552/5FXgWCjr_normal.jpeg" TargetMode="External" /><Relationship Id="rId92" Type="http://schemas.openxmlformats.org/officeDocument/2006/relationships/hyperlink" Target="http://pbs.twimg.com/profile_images/509262764158615552/5FXgWCjr_normal.jpeg" TargetMode="External" /><Relationship Id="rId93" Type="http://schemas.openxmlformats.org/officeDocument/2006/relationships/hyperlink" Target="http://pbs.twimg.com/profile_images/509262764158615552/5FXgWCjr_normal.jpeg" TargetMode="External" /><Relationship Id="rId94" Type="http://schemas.openxmlformats.org/officeDocument/2006/relationships/hyperlink" Target="http://pbs.twimg.com/profile_images/1152811940256686080/0cvcqb4M_normal.jpg" TargetMode="External" /><Relationship Id="rId95" Type="http://schemas.openxmlformats.org/officeDocument/2006/relationships/hyperlink" Target="https://pbs.twimg.com/media/EInJnwIVAAE-3pT.jpg" TargetMode="External" /><Relationship Id="rId96" Type="http://schemas.openxmlformats.org/officeDocument/2006/relationships/hyperlink" Target="https://pbs.twimg.com/media/EInbq_JXkAEbUjg.jpg" TargetMode="External" /><Relationship Id="rId97" Type="http://schemas.openxmlformats.org/officeDocument/2006/relationships/hyperlink" Target="https://pbs.twimg.com/media/EIobCO-XYAIzdKw.jpg" TargetMode="External" /><Relationship Id="rId98" Type="http://schemas.openxmlformats.org/officeDocument/2006/relationships/hyperlink" Target="http://pbs.twimg.com/profile_images/378800000382901132/6c8ce53cb7a464ca2b914c268340abe6_normal.png" TargetMode="External" /><Relationship Id="rId99" Type="http://schemas.openxmlformats.org/officeDocument/2006/relationships/hyperlink" Target="http://pbs.twimg.com/profile_images/1169660215224143872/xIiC6juh_normal.jpg" TargetMode="External" /><Relationship Id="rId100" Type="http://schemas.openxmlformats.org/officeDocument/2006/relationships/hyperlink" Target="http://pbs.twimg.com/profile_images/1148339148467638276/LLyoxVSH_normal.jpg" TargetMode="External" /><Relationship Id="rId101" Type="http://schemas.openxmlformats.org/officeDocument/2006/relationships/hyperlink" Target="http://pbs.twimg.com/profile_images/1092549305334870016/ZuGhOktk_normal.jpg" TargetMode="External" /><Relationship Id="rId102" Type="http://schemas.openxmlformats.org/officeDocument/2006/relationships/hyperlink" Target="http://pbs.twimg.com/profile_images/1186706424514174982/ptetajD-_normal.jpg" TargetMode="External" /><Relationship Id="rId103" Type="http://schemas.openxmlformats.org/officeDocument/2006/relationships/hyperlink" Target="http://pbs.twimg.com/profile_images/1192072851987292160/_gcZ85LI_normal.jpg" TargetMode="External" /><Relationship Id="rId104" Type="http://schemas.openxmlformats.org/officeDocument/2006/relationships/hyperlink" Target="http://pbs.twimg.com/profile_images/1115798458131197953/sZ6oyVJB_normal.png" TargetMode="External" /><Relationship Id="rId105" Type="http://schemas.openxmlformats.org/officeDocument/2006/relationships/hyperlink" Target="http://pbs.twimg.com/profile_images/1003662005373427712/yDU36WO9_normal.jpg" TargetMode="External" /><Relationship Id="rId106" Type="http://schemas.openxmlformats.org/officeDocument/2006/relationships/hyperlink" Target="http://pbs.twimg.com/profile_images/1017122729357553666/KqO-IE6p_normal.jpg" TargetMode="External" /><Relationship Id="rId107" Type="http://schemas.openxmlformats.org/officeDocument/2006/relationships/hyperlink" Target="https://pbs.twimg.com/media/EItA9HYUcAAuQQX.jpg" TargetMode="External" /><Relationship Id="rId108" Type="http://schemas.openxmlformats.org/officeDocument/2006/relationships/hyperlink" Target="http://pbs.twimg.com/profile_images/858099323254558720/dSqPtzP9_normal.jpg" TargetMode="External" /><Relationship Id="rId109" Type="http://schemas.openxmlformats.org/officeDocument/2006/relationships/hyperlink" Target="http://pbs.twimg.com/profile_images/934186716562419714/oexywtUW_normal.jpg" TargetMode="External" /><Relationship Id="rId110" Type="http://schemas.openxmlformats.org/officeDocument/2006/relationships/hyperlink" Target="https://pbs.twimg.com/media/EItx-0sXsAcGoRJ.jpg" TargetMode="External" /><Relationship Id="rId111" Type="http://schemas.openxmlformats.org/officeDocument/2006/relationships/hyperlink" Target="http://pbs.twimg.com/profile_images/1012138313866776577/eOVSmf2Y_normal.jpg" TargetMode="External" /><Relationship Id="rId112" Type="http://schemas.openxmlformats.org/officeDocument/2006/relationships/hyperlink" Target="http://pbs.twimg.com/profile_images/1169288515512872966/Bz-9B162_normal.jpg" TargetMode="External" /><Relationship Id="rId113" Type="http://schemas.openxmlformats.org/officeDocument/2006/relationships/hyperlink" Target="http://pbs.twimg.com/profile_images/1169288515512872966/Bz-9B162_normal.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1066801391153246209/Jv9xJQ-H_normal.jpg" TargetMode="External" /><Relationship Id="rId116" Type="http://schemas.openxmlformats.org/officeDocument/2006/relationships/hyperlink" Target="http://pbs.twimg.com/profile_images/1008107008631992320/4V1vr0hC_normal.jpg" TargetMode="External" /><Relationship Id="rId117" Type="http://schemas.openxmlformats.org/officeDocument/2006/relationships/hyperlink" Target="http://pbs.twimg.com/profile_images/1188215761879199745/4r00iAnM_normal.jpg" TargetMode="External" /><Relationship Id="rId118" Type="http://schemas.openxmlformats.org/officeDocument/2006/relationships/hyperlink" Target="http://pbs.twimg.com/profile_images/702620331064827904/L22Rocse_normal.jpg" TargetMode="External" /><Relationship Id="rId119" Type="http://schemas.openxmlformats.org/officeDocument/2006/relationships/hyperlink" Target="http://pbs.twimg.com/profile_images/702620331064827904/L22Rocse_normal.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pbs.twimg.com/profile_images/1184415129326280704/VQyaL6Jy_normal.jpg" TargetMode="External" /><Relationship Id="rId122" Type="http://schemas.openxmlformats.org/officeDocument/2006/relationships/hyperlink" Target="http://pbs.twimg.com/profile_images/1159154728384811008/1NZ2dVWk_normal.jpg" TargetMode="External" /><Relationship Id="rId123" Type="http://schemas.openxmlformats.org/officeDocument/2006/relationships/hyperlink" Target="http://pbs.twimg.com/profile_images/958655642419408896/XGC1QlVM_normal.jpg" TargetMode="External" /><Relationship Id="rId124" Type="http://schemas.openxmlformats.org/officeDocument/2006/relationships/hyperlink" Target="http://pbs.twimg.com/profile_images/502816272208232448/1m3pU-Rb_normal.jpeg" TargetMode="External" /><Relationship Id="rId125" Type="http://schemas.openxmlformats.org/officeDocument/2006/relationships/hyperlink" Target="http://pbs.twimg.com/profile_images/592490033451573251/_d-VGrJE_normal.jpg" TargetMode="External" /><Relationship Id="rId126" Type="http://schemas.openxmlformats.org/officeDocument/2006/relationships/hyperlink" Target="http://pbs.twimg.com/profile_images/1170438951930388480/XQpZgBL9_normal.jpg" TargetMode="External" /><Relationship Id="rId127" Type="http://schemas.openxmlformats.org/officeDocument/2006/relationships/hyperlink" Target="http://pbs.twimg.com/profile_images/1191675667491897344/kNYHmmzr_normal.jpg" TargetMode="External" /><Relationship Id="rId128" Type="http://schemas.openxmlformats.org/officeDocument/2006/relationships/hyperlink" Target="http://pbs.twimg.com/profile_images/1144234018352902144/Hdt9zQon_normal.png" TargetMode="External" /><Relationship Id="rId129" Type="http://schemas.openxmlformats.org/officeDocument/2006/relationships/hyperlink" Target="https://pbs.twimg.com/media/EIuPP-wXUAAI6oU.png" TargetMode="External" /><Relationship Id="rId130" Type="http://schemas.openxmlformats.org/officeDocument/2006/relationships/hyperlink" Target="http://pbs.twimg.com/profile_images/1025406011597774848/MQDkAuIA_normal.jpg" TargetMode="External" /><Relationship Id="rId131" Type="http://schemas.openxmlformats.org/officeDocument/2006/relationships/hyperlink" Target="http://pbs.twimg.com/profile_images/1187891726314291200/VT6K96sR_normal.jpg" TargetMode="External" /><Relationship Id="rId132" Type="http://schemas.openxmlformats.org/officeDocument/2006/relationships/hyperlink" Target="http://pbs.twimg.com/profile_images/1116137265447800834/E-msxmNA_normal.jpg" TargetMode="External" /><Relationship Id="rId133" Type="http://schemas.openxmlformats.org/officeDocument/2006/relationships/hyperlink" Target="http://pbs.twimg.com/profile_images/1140638147883069440/mW2CnBji_normal.jpg" TargetMode="External" /><Relationship Id="rId134" Type="http://schemas.openxmlformats.org/officeDocument/2006/relationships/hyperlink" Target="https://pbs.twimg.com/media/EIwOLWWXkAAcMdT.jpg" TargetMode="External" /><Relationship Id="rId135" Type="http://schemas.openxmlformats.org/officeDocument/2006/relationships/hyperlink" Target="http://pbs.twimg.com/profile_images/1192414760417054723/wCylZKKG_normal.jpg" TargetMode="External" /><Relationship Id="rId136" Type="http://schemas.openxmlformats.org/officeDocument/2006/relationships/hyperlink" Target="http://pbs.twimg.com/profile_images/1192414760417054723/wCylZKKG_normal.jpg" TargetMode="External" /><Relationship Id="rId137" Type="http://schemas.openxmlformats.org/officeDocument/2006/relationships/hyperlink" Target="http://pbs.twimg.com/profile_images/1192414760417054723/wCylZKKG_normal.jpg" TargetMode="External" /><Relationship Id="rId138" Type="http://schemas.openxmlformats.org/officeDocument/2006/relationships/hyperlink" Target="http://pbs.twimg.com/profile_images/1192414760417054723/wCylZKKG_normal.jpg" TargetMode="External" /><Relationship Id="rId139" Type="http://schemas.openxmlformats.org/officeDocument/2006/relationships/hyperlink" Target="http://pbs.twimg.com/profile_images/769215828705312768/U_ZhhoH9_normal.jpg" TargetMode="External" /><Relationship Id="rId140" Type="http://schemas.openxmlformats.org/officeDocument/2006/relationships/hyperlink" Target="http://pbs.twimg.com/profile_images/1192414760417054723/wCylZKKG_normal.jpg" TargetMode="External" /><Relationship Id="rId141" Type="http://schemas.openxmlformats.org/officeDocument/2006/relationships/hyperlink" Target="http://pbs.twimg.com/profile_images/884789859264729089/qcpiiOKR_normal.jpg" TargetMode="External" /><Relationship Id="rId142" Type="http://schemas.openxmlformats.org/officeDocument/2006/relationships/hyperlink" Target="http://pbs.twimg.com/profile_images/1192414760417054723/wCylZKKG_normal.jpg" TargetMode="External" /><Relationship Id="rId143" Type="http://schemas.openxmlformats.org/officeDocument/2006/relationships/hyperlink" Target="http://pbs.twimg.com/profile_images/1192414760417054723/wCylZKKG_normal.jpg" TargetMode="External" /><Relationship Id="rId144" Type="http://schemas.openxmlformats.org/officeDocument/2006/relationships/hyperlink" Target="http://pbs.twimg.com/profile_images/1192414760417054723/wCylZKKG_normal.jpg" TargetMode="External" /><Relationship Id="rId145" Type="http://schemas.openxmlformats.org/officeDocument/2006/relationships/hyperlink" Target="http://pbs.twimg.com/profile_images/1192414760417054723/wCylZKKG_normal.jpg" TargetMode="External" /><Relationship Id="rId146" Type="http://schemas.openxmlformats.org/officeDocument/2006/relationships/hyperlink" Target="https://pbs.twimg.com/media/EIsos8gWkAAGtLp.jpg" TargetMode="External" /><Relationship Id="rId147" Type="http://schemas.openxmlformats.org/officeDocument/2006/relationships/hyperlink" Target="http://pbs.twimg.com/profile_images/1192414760417054723/wCylZKKG_normal.jpg" TargetMode="External" /><Relationship Id="rId148" Type="http://schemas.openxmlformats.org/officeDocument/2006/relationships/hyperlink" Target="http://pbs.twimg.com/profile_images/1192414760417054723/wCylZKKG_normal.jpg" TargetMode="External" /><Relationship Id="rId149" Type="http://schemas.openxmlformats.org/officeDocument/2006/relationships/hyperlink" Target="http://pbs.twimg.com/profile_images/607943440547127297/AdYuGWFV_normal.jpg" TargetMode="External" /><Relationship Id="rId150" Type="http://schemas.openxmlformats.org/officeDocument/2006/relationships/hyperlink" Target="http://pbs.twimg.com/profile_images/878715391333236737/UAJUTwY8_normal.jpg" TargetMode="External" /><Relationship Id="rId151" Type="http://schemas.openxmlformats.org/officeDocument/2006/relationships/hyperlink" Target="http://pbs.twimg.com/profile_images/878715391333236737/UAJUTwY8_normal.jpg" TargetMode="External" /><Relationship Id="rId152" Type="http://schemas.openxmlformats.org/officeDocument/2006/relationships/hyperlink" Target="http://pbs.twimg.com/profile_images/846164631693508612/PvVvO_xy_normal.jpg" TargetMode="External" /><Relationship Id="rId153" Type="http://schemas.openxmlformats.org/officeDocument/2006/relationships/hyperlink" Target="http://pbs.twimg.com/profile_images/1148733386099478533/1g5XriX7_normal.png" TargetMode="External" /><Relationship Id="rId154" Type="http://schemas.openxmlformats.org/officeDocument/2006/relationships/hyperlink" Target="http://pbs.twimg.com/profile_images/992396702572310528/Yuxg5hh4_normal.jpg" TargetMode="External" /><Relationship Id="rId155" Type="http://schemas.openxmlformats.org/officeDocument/2006/relationships/hyperlink" Target="http://pbs.twimg.com/profile_images/1192414760417054723/wCylZKKG_normal.jpg" TargetMode="External" /><Relationship Id="rId156" Type="http://schemas.openxmlformats.org/officeDocument/2006/relationships/hyperlink" Target="http://pbs.twimg.com/profile_images/992396702572310528/Yuxg5hh4_normal.jpg" TargetMode="External" /><Relationship Id="rId157" Type="http://schemas.openxmlformats.org/officeDocument/2006/relationships/hyperlink" Target="http://pbs.twimg.com/profile_images/992396702572310528/Yuxg5hh4_normal.jpg" TargetMode="External" /><Relationship Id="rId158" Type="http://schemas.openxmlformats.org/officeDocument/2006/relationships/hyperlink" Target="http://pbs.twimg.com/profile_images/992396702572310528/Yuxg5hh4_normal.jpg" TargetMode="External" /><Relationship Id="rId159" Type="http://schemas.openxmlformats.org/officeDocument/2006/relationships/hyperlink" Target="http://pbs.twimg.com/profile_images/984202035858944000/2XKpw3IG_normal.jpg" TargetMode="External" /><Relationship Id="rId160" Type="http://schemas.openxmlformats.org/officeDocument/2006/relationships/hyperlink" Target="http://pbs.twimg.com/profile_images/1192414760417054723/wCylZKKG_normal.jpg" TargetMode="External" /><Relationship Id="rId161" Type="http://schemas.openxmlformats.org/officeDocument/2006/relationships/hyperlink" Target="http://pbs.twimg.com/profile_images/1064915840963764225/azMdSNEB_normal.jpg" TargetMode="External" /><Relationship Id="rId162" Type="http://schemas.openxmlformats.org/officeDocument/2006/relationships/hyperlink" Target="http://pbs.twimg.com/profile_images/1064915840963764225/azMdSNEB_normal.jpg" TargetMode="External" /><Relationship Id="rId163" Type="http://schemas.openxmlformats.org/officeDocument/2006/relationships/hyperlink" Target="http://pbs.twimg.com/profile_images/1064915840963764225/azMdSNEB_normal.jpg" TargetMode="External" /><Relationship Id="rId164" Type="http://schemas.openxmlformats.org/officeDocument/2006/relationships/hyperlink" Target="http://pbs.twimg.com/profile_images/972315392285736960/yTc2lUw1_normal.jpg" TargetMode="External" /><Relationship Id="rId165" Type="http://schemas.openxmlformats.org/officeDocument/2006/relationships/hyperlink" Target="http://pbs.twimg.com/profile_images/951893133914144768/0zYitisF_normal.jpg" TargetMode="External" /><Relationship Id="rId166" Type="http://schemas.openxmlformats.org/officeDocument/2006/relationships/hyperlink" Target="http://pbs.twimg.com/profile_images/951893133914144768/0zYitisF_normal.jpg" TargetMode="External" /><Relationship Id="rId167" Type="http://schemas.openxmlformats.org/officeDocument/2006/relationships/hyperlink" Target="http://pbs.twimg.com/profile_images/1206808899/leaf-200_normal.jpg" TargetMode="External" /><Relationship Id="rId168" Type="http://schemas.openxmlformats.org/officeDocument/2006/relationships/hyperlink" Target="http://pbs.twimg.com/profile_images/1206808899/leaf-200_normal.jpg" TargetMode="External" /><Relationship Id="rId169" Type="http://schemas.openxmlformats.org/officeDocument/2006/relationships/hyperlink" Target="http://pbs.twimg.com/profile_images/1022509641719312385/2svvmsyj_normal.jpg" TargetMode="External" /><Relationship Id="rId170" Type="http://schemas.openxmlformats.org/officeDocument/2006/relationships/hyperlink" Target="http://pbs.twimg.com/profile_images/891361823265402880/LbDfMOop_normal.jpg" TargetMode="External" /><Relationship Id="rId171" Type="http://schemas.openxmlformats.org/officeDocument/2006/relationships/hyperlink" Target="http://pbs.twimg.com/profile_images/885171092188532737/RN-Xynsf_normal.jpg" TargetMode="External" /><Relationship Id="rId172" Type="http://schemas.openxmlformats.org/officeDocument/2006/relationships/hyperlink" Target="http://pbs.twimg.com/profile_images/885171092188532737/RN-Xynsf_normal.jpg" TargetMode="External" /><Relationship Id="rId173" Type="http://schemas.openxmlformats.org/officeDocument/2006/relationships/hyperlink" Target="http://pbs.twimg.com/profile_images/1145517762447630336/oG-uFTwO_normal.png" TargetMode="External" /><Relationship Id="rId174" Type="http://schemas.openxmlformats.org/officeDocument/2006/relationships/hyperlink" Target="http://pbs.twimg.com/profile_images/1184415129326280704/VQyaL6Jy_normal.jpg" TargetMode="External" /><Relationship Id="rId175" Type="http://schemas.openxmlformats.org/officeDocument/2006/relationships/hyperlink" Target="http://pbs.twimg.com/profile_images/3383548792/133e4da39c4016853108b38136c021ba_normal.jpeg" TargetMode="External" /><Relationship Id="rId176" Type="http://schemas.openxmlformats.org/officeDocument/2006/relationships/hyperlink" Target="http://pbs.twimg.com/profile_images/1184415129326280704/VQyaL6Jy_normal.jpg" TargetMode="External" /><Relationship Id="rId177" Type="http://schemas.openxmlformats.org/officeDocument/2006/relationships/hyperlink" Target="http://pbs.twimg.com/profile_images/1184415129326280704/VQyaL6Jy_normal.jpg" TargetMode="External" /><Relationship Id="rId178" Type="http://schemas.openxmlformats.org/officeDocument/2006/relationships/hyperlink" Target="http://pbs.twimg.com/profile_images/1169095678498394118/t5UsM-ib_normal.jpg" TargetMode="External" /><Relationship Id="rId179" Type="http://schemas.openxmlformats.org/officeDocument/2006/relationships/hyperlink" Target="http://pbs.twimg.com/profile_images/1063435487606710272/qKxX5vga_normal.jpg" TargetMode="External" /><Relationship Id="rId180" Type="http://schemas.openxmlformats.org/officeDocument/2006/relationships/hyperlink" Target="http://pbs.twimg.com/profile_images/454614393519472642/EgRaulju_normal.jpeg" TargetMode="External" /><Relationship Id="rId181" Type="http://schemas.openxmlformats.org/officeDocument/2006/relationships/hyperlink" Target="http://pbs.twimg.com/profile_images/565710210614824960/_tjijrkv_normal.jpeg" TargetMode="External" /><Relationship Id="rId182" Type="http://schemas.openxmlformats.org/officeDocument/2006/relationships/hyperlink" Target="http://pbs.twimg.com/profile_images/1192414760417054723/wCylZKKG_normal.jpg" TargetMode="External" /><Relationship Id="rId183" Type="http://schemas.openxmlformats.org/officeDocument/2006/relationships/hyperlink" Target="http://pbs.twimg.com/profile_images/1192414760417054723/wCylZKKG_normal.jpg" TargetMode="External" /><Relationship Id="rId184" Type="http://schemas.openxmlformats.org/officeDocument/2006/relationships/hyperlink" Target="https://pbs.twimg.com/media/EIobS2zXkAAPXo7.jpg" TargetMode="External" /><Relationship Id="rId185" Type="http://schemas.openxmlformats.org/officeDocument/2006/relationships/hyperlink" Target="https://pbs.twimg.com/media/EIodJY-WwAMe0v0.jpg" TargetMode="External" /><Relationship Id="rId186" Type="http://schemas.openxmlformats.org/officeDocument/2006/relationships/hyperlink" Target="http://pbs.twimg.com/profile_images/1192414760417054723/wCylZKKG_normal.jpg" TargetMode="External" /><Relationship Id="rId187" Type="http://schemas.openxmlformats.org/officeDocument/2006/relationships/hyperlink" Target="https://pbs.twimg.com/media/EIy3DTlW4AI7Wfr.jpg" TargetMode="External" /><Relationship Id="rId188" Type="http://schemas.openxmlformats.org/officeDocument/2006/relationships/hyperlink" Target="http://pbs.twimg.com/profile_images/1145517762447630336/oG-uFTwO_normal.png" TargetMode="External" /><Relationship Id="rId189" Type="http://schemas.openxmlformats.org/officeDocument/2006/relationships/hyperlink" Target="http://pbs.twimg.com/profile_images/565710210614824960/_tjijrkv_normal.jpeg" TargetMode="External" /><Relationship Id="rId190" Type="http://schemas.openxmlformats.org/officeDocument/2006/relationships/hyperlink" Target="http://pbs.twimg.com/profile_images/565710210614824960/_tjijrkv_normal.jpeg" TargetMode="External" /><Relationship Id="rId191" Type="http://schemas.openxmlformats.org/officeDocument/2006/relationships/hyperlink" Target="http://pbs.twimg.com/profile_images/565710210614824960/_tjijrkv_normal.jpeg" TargetMode="External" /><Relationship Id="rId192" Type="http://schemas.openxmlformats.org/officeDocument/2006/relationships/hyperlink" Target="http://pbs.twimg.com/profile_images/565710210614824960/_tjijrkv_normal.jpeg" TargetMode="External" /><Relationship Id="rId193" Type="http://schemas.openxmlformats.org/officeDocument/2006/relationships/hyperlink" Target="https://pbs.twimg.com/media/EI-jFLMXUAIGj8x.jpg" TargetMode="External" /><Relationship Id="rId194" Type="http://schemas.openxmlformats.org/officeDocument/2006/relationships/hyperlink" Target="http://pbs.twimg.com/profile_images/1124900018991792128/LTA1pCu-_normal.jpg" TargetMode="External" /><Relationship Id="rId195" Type="http://schemas.openxmlformats.org/officeDocument/2006/relationships/hyperlink" Target="http://pbs.twimg.com/profile_images/1124900018991792128/LTA1pCu-_normal.jpg" TargetMode="External" /><Relationship Id="rId196" Type="http://schemas.openxmlformats.org/officeDocument/2006/relationships/hyperlink" Target="https://twitter.com/#!/marion12moore/status/1188806046753660929" TargetMode="External" /><Relationship Id="rId197" Type="http://schemas.openxmlformats.org/officeDocument/2006/relationships/hyperlink" Target="https://twitter.com/#!/bastet_luxor/status/1189017564501790720" TargetMode="External" /><Relationship Id="rId198" Type="http://schemas.openxmlformats.org/officeDocument/2006/relationships/hyperlink" Target="https://twitter.com/#!/boxcanoe/status/1189182453711134720" TargetMode="External" /><Relationship Id="rId199" Type="http://schemas.openxmlformats.org/officeDocument/2006/relationships/hyperlink" Target="https://twitter.com/#!/craigrussell10/status/1189440191326511104" TargetMode="External" /><Relationship Id="rId200" Type="http://schemas.openxmlformats.org/officeDocument/2006/relationships/hyperlink" Target="https://twitter.com/#!/oeg_offshore/status/1189128041974435840" TargetMode="External" /><Relationship Id="rId201" Type="http://schemas.openxmlformats.org/officeDocument/2006/relationships/hyperlink" Target="https://twitter.com/#!/muiroffowlis/status/1189488432680189953" TargetMode="External" /><Relationship Id="rId202" Type="http://schemas.openxmlformats.org/officeDocument/2006/relationships/hyperlink" Target="https://twitter.com/#!/capecoraldaily/status/1189612508379779073" TargetMode="External" /><Relationship Id="rId203" Type="http://schemas.openxmlformats.org/officeDocument/2006/relationships/hyperlink" Target="https://twitter.com/#!/capecoraldaily/status/1189615218537762817" TargetMode="External" /><Relationship Id="rId204" Type="http://schemas.openxmlformats.org/officeDocument/2006/relationships/hyperlink" Target="https://twitter.com/#!/hulagirlpam/status/1189762354755620864" TargetMode="External" /><Relationship Id="rId205" Type="http://schemas.openxmlformats.org/officeDocument/2006/relationships/hyperlink" Target="https://twitter.com/#!/perfoblogger/status/1190053260817616897" TargetMode="External" /><Relationship Id="rId206" Type="http://schemas.openxmlformats.org/officeDocument/2006/relationships/hyperlink" Target="https://twitter.com/#!/perfoblogger/status/1190053884594728960" TargetMode="External" /><Relationship Id="rId207" Type="http://schemas.openxmlformats.org/officeDocument/2006/relationships/hyperlink" Target="https://twitter.com/#!/nc_sasquatch/status/1187388212479528960" TargetMode="External" /><Relationship Id="rId208" Type="http://schemas.openxmlformats.org/officeDocument/2006/relationships/hyperlink" Target="https://twitter.com/#!/janiceplus9/status/1190319807796850689" TargetMode="External" /><Relationship Id="rId209" Type="http://schemas.openxmlformats.org/officeDocument/2006/relationships/hyperlink" Target="https://twitter.com/#!/brocorankin/status/1190324039924928514" TargetMode="External" /><Relationship Id="rId210" Type="http://schemas.openxmlformats.org/officeDocument/2006/relationships/hyperlink" Target="https://twitter.com/#!/dartmouthcommon/status/1190339842372231169" TargetMode="External" /><Relationship Id="rId211" Type="http://schemas.openxmlformats.org/officeDocument/2006/relationships/hyperlink" Target="https://twitter.com/#!/peterhfx/status/1190344490940284935" TargetMode="External" /><Relationship Id="rId212" Type="http://schemas.openxmlformats.org/officeDocument/2006/relationships/hyperlink" Target="https://twitter.com/#!/emgfind/status/1190348562279723009" TargetMode="External" /><Relationship Id="rId213" Type="http://schemas.openxmlformats.org/officeDocument/2006/relationships/hyperlink" Target="https://twitter.com/#!/juliemceachern1/status/1190348970385694720" TargetMode="External" /><Relationship Id="rId214" Type="http://schemas.openxmlformats.org/officeDocument/2006/relationships/hyperlink" Target="https://twitter.com/#!/asaintl/status/1190363721597505536" TargetMode="External" /><Relationship Id="rId215" Type="http://schemas.openxmlformats.org/officeDocument/2006/relationships/hyperlink" Target="https://twitter.com/#!/milneice/status/1190377652970049538" TargetMode="External" /><Relationship Id="rId216" Type="http://schemas.openxmlformats.org/officeDocument/2006/relationships/hyperlink" Target="https://twitter.com/#!/nsrasta/status/1190627541960265730" TargetMode="External" /><Relationship Id="rId217" Type="http://schemas.openxmlformats.org/officeDocument/2006/relationships/hyperlink" Target="https://twitter.com/#!/riskparty63/status/1188814131165614080" TargetMode="External" /><Relationship Id="rId218" Type="http://schemas.openxmlformats.org/officeDocument/2006/relationships/hyperlink" Target="https://twitter.com/#!/riskparty63/status/1189436139435941888" TargetMode="External" /><Relationship Id="rId219" Type="http://schemas.openxmlformats.org/officeDocument/2006/relationships/hyperlink" Target="https://twitter.com/#!/riskparty63/status/1189877900310458369" TargetMode="External" /><Relationship Id="rId220" Type="http://schemas.openxmlformats.org/officeDocument/2006/relationships/hyperlink" Target="https://twitter.com/#!/riskparty63/status/1190995955207876608" TargetMode="External" /><Relationship Id="rId221" Type="http://schemas.openxmlformats.org/officeDocument/2006/relationships/hyperlink" Target="https://twitter.com/#!/krkgroupservice/status/1189518392929091584" TargetMode="External" /><Relationship Id="rId222" Type="http://schemas.openxmlformats.org/officeDocument/2006/relationships/hyperlink" Target="https://twitter.com/#!/krkgroupservice/status/1191705268276482049" TargetMode="External" /><Relationship Id="rId223" Type="http://schemas.openxmlformats.org/officeDocument/2006/relationships/hyperlink" Target="https://twitter.com/#!/gcvoters/status/1191725109821743104" TargetMode="External" /><Relationship Id="rId224" Type="http://schemas.openxmlformats.org/officeDocument/2006/relationships/hyperlink" Target="https://twitter.com/#!/allonehealth/status/1191794781447475201" TargetMode="External" /><Relationship Id="rId225" Type="http://schemas.openxmlformats.org/officeDocument/2006/relationships/hyperlink" Target="https://twitter.com/#!/solidarityhfx/status/1191839903207874560" TargetMode="External" /><Relationship Id="rId226" Type="http://schemas.openxmlformats.org/officeDocument/2006/relationships/hyperlink" Target="https://twitter.com/#!/noraondariviera/status/1191861646601445378" TargetMode="External" /><Relationship Id="rId227" Type="http://schemas.openxmlformats.org/officeDocument/2006/relationships/hyperlink" Target="https://twitter.com/#!/beccabluesky/status/1191907948324368385" TargetMode="External" /><Relationship Id="rId228" Type="http://schemas.openxmlformats.org/officeDocument/2006/relationships/hyperlink" Target="https://twitter.com/#!/tommychong840/status/1191910165844389888" TargetMode="External" /><Relationship Id="rId229" Type="http://schemas.openxmlformats.org/officeDocument/2006/relationships/hyperlink" Target="https://twitter.com/#!/megmcmorris/status/1191918762401894400" TargetMode="External" /><Relationship Id="rId230" Type="http://schemas.openxmlformats.org/officeDocument/2006/relationships/hyperlink" Target="https://twitter.com/#!/ma_mchugh/status/1192040316448264193" TargetMode="External" /><Relationship Id="rId231" Type="http://schemas.openxmlformats.org/officeDocument/2006/relationships/hyperlink" Target="https://twitter.com/#!/doinallrightbye/status/1192071282772324352" TargetMode="External" /><Relationship Id="rId232" Type="http://schemas.openxmlformats.org/officeDocument/2006/relationships/hyperlink" Target="https://twitter.com/#!/gorman_mary/status/1192090643620925442" TargetMode="External" /><Relationship Id="rId233" Type="http://schemas.openxmlformats.org/officeDocument/2006/relationships/hyperlink" Target="https://twitter.com/#!/uswatermaker/status/1188821816740941825" TargetMode="External" /><Relationship Id="rId234" Type="http://schemas.openxmlformats.org/officeDocument/2006/relationships/hyperlink" Target="https://twitter.com/#!/uswatermaker/status/1192117946413285377" TargetMode="External" /><Relationship Id="rId235" Type="http://schemas.openxmlformats.org/officeDocument/2006/relationships/hyperlink" Target="https://twitter.com/#!/waterdesal/status/1192119491469172737" TargetMode="External" /><Relationship Id="rId236" Type="http://schemas.openxmlformats.org/officeDocument/2006/relationships/hyperlink" Target="https://twitter.com/#!/arcworksca/status/1192131526017851392" TargetMode="External" /><Relationship Id="rId237" Type="http://schemas.openxmlformats.org/officeDocument/2006/relationships/hyperlink" Target="https://twitter.com/#!/suomigirl987/status/1192171856863870977" TargetMode="External" /><Relationship Id="rId238" Type="http://schemas.openxmlformats.org/officeDocument/2006/relationships/hyperlink" Target="https://twitter.com/#!/ty_savoy/status/1192177151661035520" TargetMode="External" /><Relationship Id="rId239" Type="http://schemas.openxmlformats.org/officeDocument/2006/relationships/hyperlink" Target="https://twitter.com/#!/kevinrns/status/1191795613672841223" TargetMode="External" /><Relationship Id="rId240" Type="http://schemas.openxmlformats.org/officeDocument/2006/relationships/hyperlink" Target="https://twitter.com/#!/kevinrns/status/1192187506265120768" TargetMode="External" /><Relationship Id="rId241" Type="http://schemas.openxmlformats.org/officeDocument/2006/relationships/hyperlink" Target="https://twitter.com/#!/peiseaweed/status/1192194773458788353" TargetMode="External" /><Relationship Id="rId242" Type="http://schemas.openxmlformats.org/officeDocument/2006/relationships/hyperlink" Target="https://twitter.com/#!/bjordheim91/status/1192202026043576320" TargetMode="External" /><Relationship Id="rId243" Type="http://schemas.openxmlformats.org/officeDocument/2006/relationships/hyperlink" Target="https://twitter.com/#!/earthling_47/status/1192204165465956353" TargetMode="External" /><Relationship Id="rId244" Type="http://schemas.openxmlformats.org/officeDocument/2006/relationships/hyperlink" Target="https://twitter.com/#!/enviro_techie/status/1192204194242940928" TargetMode="External" /><Relationship Id="rId245" Type="http://schemas.openxmlformats.org/officeDocument/2006/relationships/hyperlink" Target="https://twitter.com/#!/janer54/status/1192075727404982273" TargetMode="External" /><Relationship Id="rId246" Type="http://schemas.openxmlformats.org/officeDocument/2006/relationships/hyperlink" Target="https://twitter.com/#!/janer54/status/1192210990756171776" TargetMode="External" /><Relationship Id="rId247" Type="http://schemas.openxmlformats.org/officeDocument/2006/relationships/hyperlink" Target="https://twitter.com/#!/kendallrworth/status/1192220009046695937" TargetMode="External" /><Relationship Id="rId248" Type="http://schemas.openxmlformats.org/officeDocument/2006/relationships/hyperlink" Target="https://twitter.com/#!/robintress/status/1192196269340540928" TargetMode="External" /><Relationship Id="rId249" Type="http://schemas.openxmlformats.org/officeDocument/2006/relationships/hyperlink" Target="https://twitter.com/#!/maptheblue/status/1192220878639108097" TargetMode="External" /><Relationship Id="rId250" Type="http://schemas.openxmlformats.org/officeDocument/2006/relationships/hyperlink" Target="https://twitter.com/#!/letsfishsmarter/status/1192222092042948614" TargetMode="External" /><Relationship Id="rId251" Type="http://schemas.openxmlformats.org/officeDocument/2006/relationships/hyperlink" Target="https://twitter.com/#!/barbaraxlow/status/1192245739449135104" TargetMode="External" /><Relationship Id="rId252" Type="http://schemas.openxmlformats.org/officeDocument/2006/relationships/hyperlink" Target="https://twitter.com/#!/cate_johnson/status/1192250383969800192" TargetMode="External" /><Relationship Id="rId253" Type="http://schemas.openxmlformats.org/officeDocument/2006/relationships/hyperlink" Target="https://twitter.com/#!/jess_puddister/status/1192252243438903296" TargetMode="External" /><Relationship Id="rId254" Type="http://schemas.openxmlformats.org/officeDocument/2006/relationships/hyperlink" Target="https://twitter.com/#!/chewan59228792/status/1192253498533928961" TargetMode="External" /><Relationship Id="rId255" Type="http://schemas.openxmlformats.org/officeDocument/2006/relationships/hyperlink" Target="https://twitter.com/#!/ncelenviro/status/1188953651647258625" TargetMode="External" /><Relationship Id="rId256" Type="http://schemas.openxmlformats.org/officeDocument/2006/relationships/hyperlink" Target="https://twitter.com/#!/ncelenviro/status/1192204035920736256" TargetMode="External" /><Relationship Id="rId257" Type="http://schemas.openxmlformats.org/officeDocument/2006/relationships/hyperlink" Target="https://twitter.com/#!/sendavidwatters/status/1192269206059962368" TargetMode="External" /><Relationship Id="rId258" Type="http://schemas.openxmlformats.org/officeDocument/2006/relationships/hyperlink" Target="https://twitter.com/#!/michellegoats1/status/1192271908244512769" TargetMode="External" /><Relationship Id="rId259" Type="http://schemas.openxmlformats.org/officeDocument/2006/relationships/hyperlink" Target="https://twitter.com/#!/dylanpenner/status/1192273280545243137" TargetMode="External" /><Relationship Id="rId260" Type="http://schemas.openxmlformats.org/officeDocument/2006/relationships/hyperlink" Target="https://twitter.com/#!/muhsitorus/status/1192302173008187392" TargetMode="External" /><Relationship Id="rId261" Type="http://schemas.openxmlformats.org/officeDocument/2006/relationships/hyperlink" Target="https://twitter.com/#!/parkerhydr/status/1192343596445380608" TargetMode="External" /><Relationship Id="rId262" Type="http://schemas.openxmlformats.org/officeDocument/2006/relationships/hyperlink" Target="https://twitter.com/#!/bigjmcc/status/1188088795859738625" TargetMode="External" /><Relationship Id="rId263" Type="http://schemas.openxmlformats.org/officeDocument/2006/relationships/hyperlink" Target="https://twitter.com/#!/bigjmcc/status/1189160019914346501" TargetMode="External" /><Relationship Id="rId264" Type="http://schemas.openxmlformats.org/officeDocument/2006/relationships/hyperlink" Target="https://twitter.com/#!/bigjmcc/status/1189538167826927616" TargetMode="External" /><Relationship Id="rId265" Type="http://schemas.openxmlformats.org/officeDocument/2006/relationships/hyperlink" Target="https://twitter.com/#!/bigjmcc/status/1190623495274815488" TargetMode="External" /><Relationship Id="rId266" Type="http://schemas.openxmlformats.org/officeDocument/2006/relationships/hyperlink" Target="https://twitter.com/#!/ns_advocate/status/1191836336292020224" TargetMode="External" /><Relationship Id="rId267" Type="http://schemas.openxmlformats.org/officeDocument/2006/relationships/hyperlink" Target="https://twitter.com/#!/bigjmcc/status/1191760094557552640" TargetMode="External" /><Relationship Id="rId268" Type="http://schemas.openxmlformats.org/officeDocument/2006/relationships/hyperlink" Target="https://twitter.com/#!/joan_baxter/status/1191871239175987200" TargetMode="External" /><Relationship Id="rId269" Type="http://schemas.openxmlformats.org/officeDocument/2006/relationships/hyperlink" Target="https://twitter.com/#!/bigjmcc/status/1190586493590487040" TargetMode="External" /><Relationship Id="rId270" Type="http://schemas.openxmlformats.org/officeDocument/2006/relationships/hyperlink" Target="https://twitter.com/#!/bigjmcc/status/1191808134177837056" TargetMode="External" /><Relationship Id="rId271" Type="http://schemas.openxmlformats.org/officeDocument/2006/relationships/hyperlink" Target="https://twitter.com/#!/bigjmcc/status/1191900255115186177" TargetMode="External" /><Relationship Id="rId272" Type="http://schemas.openxmlformats.org/officeDocument/2006/relationships/hyperlink" Target="https://twitter.com/#!/bigjmcc/status/1192084296548438019" TargetMode="External" /><Relationship Id="rId273" Type="http://schemas.openxmlformats.org/officeDocument/2006/relationships/hyperlink" Target="https://twitter.com/#!/bigjmcc/status/1192091285919862784" TargetMode="External" /><Relationship Id="rId274" Type="http://schemas.openxmlformats.org/officeDocument/2006/relationships/hyperlink" Target="https://twitter.com/#!/bigjmcc/status/1192176080699973632" TargetMode="External" /><Relationship Id="rId275" Type="http://schemas.openxmlformats.org/officeDocument/2006/relationships/hyperlink" Target="https://twitter.com/#!/bigjmcc/status/1192409583131799553" TargetMode="External" /><Relationship Id="rId276" Type="http://schemas.openxmlformats.org/officeDocument/2006/relationships/hyperlink" Target="https://twitter.com/#!/devetrobert/status/1191836311352676352" TargetMode="External" /><Relationship Id="rId277" Type="http://schemas.openxmlformats.org/officeDocument/2006/relationships/hyperlink" Target="https://twitter.com/#!/nlsmith99/status/1191852326908235777" TargetMode="External" /><Relationship Id="rId278" Type="http://schemas.openxmlformats.org/officeDocument/2006/relationships/hyperlink" Target="https://twitter.com/#!/nlsmith99/status/1192410900004667392" TargetMode="External" /><Relationship Id="rId279" Type="http://schemas.openxmlformats.org/officeDocument/2006/relationships/hyperlink" Target="https://twitter.com/#!/mondi19999/status/1192415470793773056" TargetMode="External" /><Relationship Id="rId280" Type="http://schemas.openxmlformats.org/officeDocument/2006/relationships/hyperlink" Target="https://twitter.com/#!/brucestearman/status/1192429362446053377" TargetMode="External" /><Relationship Id="rId281" Type="http://schemas.openxmlformats.org/officeDocument/2006/relationships/hyperlink" Target="https://twitter.com/#!/greenmission/status/1189533529555832835" TargetMode="External" /><Relationship Id="rId282" Type="http://schemas.openxmlformats.org/officeDocument/2006/relationships/hyperlink" Target="https://twitter.com/#!/bigjmcc/status/1189533447045505024" TargetMode="External" /><Relationship Id="rId283" Type="http://schemas.openxmlformats.org/officeDocument/2006/relationships/hyperlink" Target="https://twitter.com/#!/greenmission/status/1191796345448869888" TargetMode="External" /><Relationship Id="rId284" Type="http://schemas.openxmlformats.org/officeDocument/2006/relationships/hyperlink" Target="https://twitter.com/#!/greenmission/status/1192072320749309953" TargetMode="External" /><Relationship Id="rId285" Type="http://schemas.openxmlformats.org/officeDocument/2006/relationships/hyperlink" Target="https://twitter.com/#!/greenmission/status/1192434294683324416" TargetMode="External" /><Relationship Id="rId286" Type="http://schemas.openxmlformats.org/officeDocument/2006/relationships/hyperlink" Target="https://twitter.com/#!/juliemreimer/status/1192436996339388417" TargetMode="External" /><Relationship Id="rId287" Type="http://schemas.openxmlformats.org/officeDocument/2006/relationships/hyperlink" Target="https://twitter.com/#!/bigjmcc/status/1192195857074081792" TargetMode="External" /><Relationship Id="rId288" Type="http://schemas.openxmlformats.org/officeDocument/2006/relationships/hyperlink" Target="https://twitter.com/#!/sierraclubcan/status/1191801994329182209" TargetMode="External" /><Relationship Id="rId289" Type="http://schemas.openxmlformats.org/officeDocument/2006/relationships/hyperlink" Target="https://twitter.com/#!/sierraclubcan/status/1192153003517775880" TargetMode="External" /><Relationship Id="rId290" Type="http://schemas.openxmlformats.org/officeDocument/2006/relationships/hyperlink" Target="https://twitter.com/#!/sierraclubcan/status/1192414711113027585" TargetMode="External" /><Relationship Id="rId291" Type="http://schemas.openxmlformats.org/officeDocument/2006/relationships/hyperlink" Target="https://twitter.com/#!/argylecolin/status/1192442496934170624" TargetMode="External" /><Relationship Id="rId292" Type="http://schemas.openxmlformats.org/officeDocument/2006/relationships/hyperlink" Target="https://twitter.com/#!/sunns902/status/1192454866100195328" TargetMode="External" /><Relationship Id="rId293" Type="http://schemas.openxmlformats.org/officeDocument/2006/relationships/hyperlink" Target="https://twitter.com/#!/sunns902/status/1192454745941778433" TargetMode="External" /><Relationship Id="rId294" Type="http://schemas.openxmlformats.org/officeDocument/2006/relationships/hyperlink" Target="https://twitter.com/#!/councilofcdns/status/1192211994499264513" TargetMode="External" /><Relationship Id="rId295" Type="http://schemas.openxmlformats.org/officeDocument/2006/relationships/hyperlink" Target="https://twitter.com/#!/councilofcdns/status/1192522485658476544" TargetMode="External" /><Relationship Id="rId296" Type="http://schemas.openxmlformats.org/officeDocument/2006/relationships/hyperlink" Target="https://twitter.com/#!/opirgtoronto/status/1192523164527529984" TargetMode="External" /><Relationship Id="rId297" Type="http://schemas.openxmlformats.org/officeDocument/2006/relationships/hyperlink" Target="https://twitter.com/#!/net2ayurveda/status/1192524046061252608" TargetMode="External" /><Relationship Id="rId298" Type="http://schemas.openxmlformats.org/officeDocument/2006/relationships/hyperlink" Target="https://twitter.com/#!/nrdc_af/status/1188626938811867137" TargetMode="External" /><Relationship Id="rId299" Type="http://schemas.openxmlformats.org/officeDocument/2006/relationships/hyperlink" Target="https://twitter.com/#!/nrdc_af/status/1188849163246755841" TargetMode="External" /><Relationship Id="rId300" Type="http://schemas.openxmlformats.org/officeDocument/2006/relationships/hyperlink" Target="https://twitter.com/#!/holisticpsy1/status/1185074139691913216" TargetMode="External" /><Relationship Id="rId301" Type="http://schemas.openxmlformats.org/officeDocument/2006/relationships/hyperlink" Target="https://twitter.com/#!/robintress/status/1192220066659676160" TargetMode="External" /><Relationship Id="rId302" Type="http://schemas.openxmlformats.org/officeDocument/2006/relationships/hyperlink" Target="https://twitter.com/#!/nschtein/status/1192534730412982272" TargetMode="External" /><Relationship Id="rId303" Type="http://schemas.openxmlformats.org/officeDocument/2006/relationships/hyperlink" Target="https://twitter.com/#!/robintress/status/1192196272549244934" TargetMode="External" /><Relationship Id="rId304" Type="http://schemas.openxmlformats.org/officeDocument/2006/relationships/hyperlink" Target="https://twitter.com/#!/robintress/status/1192196273920757761" TargetMode="External" /><Relationship Id="rId305" Type="http://schemas.openxmlformats.org/officeDocument/2006/relationships/hyperlink" Target="https://twitter.com/#!/grayhairjoe/status/1192883524468129796" TargetMode="External" /><Relationship Id="rId306" Type="http://schemas.openxmlformats.org/officeDocument/2006/relationships/hyperlink" Target="https://twitter.com/#!/tvickbredl/status/1192883352845635584" TargetMode="External" /><Relationship Id="rId307" Type="http://schemas.openxmlformats.org/officeDocument/2006/relationships/hyperlink" Target="https://twitter.com/#!/nofrackkeely/status/1192984200628129792" TargetMode="External" /><Relationship Id="rId308" Type="http://schemas.openxmlformats.org/officeDocument/2006/relationships/hyperlink" Target="https://twitter.com/#!/danbacher/status/1190788776479453184" TargetMode="External" /><Relationship Id="rId309" Type="http://schemas.openxmlformats.org/officeDocument/2006/relationships/hyperlink" Target="https://twitter.com/#!/bigjmcc/status/1190339041067257858" TargetMode="External" /><Relationship Id="rId310" Type="http://schemas.openxmlformats.org/officeDocument/2006/relationships/hyperlink" Target="https://twitter.com/#!/bigjmcc/status/1191335089285849090" TargetMode="External" /><Relationship Id="rId311" Type="http://schemas.openxmlformats.org/officeDocument/2006/relationships/hyperlink" Target="https://twitter.com/#!/bigjmcc/status/1191795067587043335" TargetMode="External" /><Relationship Id="rId312" Type="http://schemas.openxmlformats.org/officeDocument/2006/relationships/hyperlink" Target="https://twitter.com/#!/bigjmcc/status/1191797106304077824" TargetMode="External" /><Relationship Id="rId313" Type="http://schemas.openxmlformats.org/officeDocument/2006/relationships/hyperlink" Target="https://twitter.com/#!/bigjmcc/status/1191880643006861312" TargetMode="External" /><Relationship Id="rId314" Type="http://schemas.openxmlformats.org/officeDocument/2006/relationships/hyperlink" Target="https://twitter.com/#!/holisticpsy1/status/1192529285472563201" TargetMode="External" /><Relationship Id="rId315" Type="http://schemas.openxmlformats.org/officeDocument/2006/relationships/hyperlink" Target="https://twitter.com/#!/holisticpsy1/status/1192529573977739267" TargetMode="External" /><Relationship Id="rId316" Type="http://schemas.openxmlformats.org/officeDocument/2006/relationships/hyperlink" Target="https://twitter.com/#!/danbacher/status/1191465940749172736" TargetMode="External" /><Relationship Id="rId317" Type="http://schemas.openxmlformats.org/officeDocument/2006/relationships/hyperlink" Target="https://twitter.com/#!/danbacher/status/1193020488890503168" TargetMode="External" /><Relationship Id="rId318" Type="http://schemas.openxmlformats.org/officeDocument/2006/relationships/hyperlink" Target="https://twitter.com/#!/danbacher/status/1172195698344726528" TargetMode="External" /><Relationship Id="rId319" Type="http://schemas.openxmlformats.org/officeDocument/2006/relationships/hyperlink" Target="https://twitter.com/#!/danbacher/status/1192377480415305729" TargetMode="External" /><Relationship Id="rId320" Type="http://schemas.openxmlformats.org/officeDocument/2006/relationships/hyperlink" Target="https://twitter.com/#!/smartassredfish/status/1193351761534152704" TargetMode="External" /><Relationship Id="rId321" Type="http://schemas.openxmlformats.org/officeDocument/2006/relationships/hyperlink" Target="https://twitter.com/#!/epsilonm/status/1190337547559489538" TargetMode="External" /><Relationship Id="rId322" Type="http://schemas.openxmlformats.org/officeDocument/2006/relationships/hyperlink" Target="https://twitter.com/#!/epsilonm/status/1193619578120740865" TargetMode="External" /><Relationship Id="rId323" Type="http://schemas.openxmlformats.org/officeDocument/2006/relationships/hyperlink" Target="https://api.twitter.com/1.1/geo/id/5d058f2e9fe1516c.json" TargetMode="External" /><Relationship Id="rId324" Type="http://schemas.openxmlformats.org/officeDocument/2006/relationships/hyperlink" Target="https://api.twitter.com/1.1/geo/id/5d058f2e9fe1516c.json" TargetMode="External" /><Relationship Id="rId325" Type="http://schemas.openxmlformats.org/officeDocument/2006/relationships/hyperlink" Target="https://api.twitter.com/1.1/geo/id/5d058f2e9fe1516c.json" TargetMode="External" /><Relationship Id="rId326" Type="http://schemas.openxmlformats.org/officeDocument/2006/relationships/hyperlink" Target="https://api.twitter.com/1.1/geo/id/5d058f2e9fe1516c.json" TargetMode="External" /><Relationship Id="rId327" Type="http://schemas.openxmlformats.org/officeDocument/2006/relationships/hyperlink" Target="https://api.twitter.com/1.1/geo/id/5d058f2e9fe1516c.json" TargetMode="External" /><Relationship Id="rId328" Type="http://schemas.openxmlformats.org/officeDocument/2006/relationships/comments" Target="../comments13.xml" /><Relationship Id="rId329" Type="http://schemas.openxmlformats.org/officeDocument/2006/relationships/vmlDrawing" Target="../drawings/vmlDrawing6.vml" /><Relationship Id="rId330" Type="http://schemas.openxmlformats.org/officeDocument/2006/relationships/table" Target="../tables/table23.xml" /><Relationship Id="rId33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p28UxAJW9i" TargetMode="External" /><Relationship Id="rId2" Type="http://schemas.openxmlformats.org/officeDocument/2006/relationships/hyperlink" Target="http://www.brettbundale.ca/" TargetMode="External" /><Relationship Id="rId3" Type="http://schemas.openxmlformats.org/officeDocument/2006/relationships/hyperlink" Target="http://t.co/Y3fOdEldJM" TargetMode="External" /><Relationship Id="rId4" Type="http://schemas.openxmlformats.org/officeDocument/2006/relationships/hyperlink" Target="http://about.me/bigjmccracken" TargetMode="External" /><Relationship Id="rId5" Type="http://schemas.openxmlformats.org/officeDocument/2006/relationships/hyperlink" Target="https://t.co/MvaSc86nVz" TargetMode="External" /><Relationship Id="rId6" Type="http://schemas.openxmlformats.org/officeDocument/2006/relationships/hyperlink" Target="http://www.oegoffshore.com/" TargetMode="External" /><Relationship Id="rId7" Type="http://schemas.openxmlformats.org/officeDocument/2006/relationships/hyperlink" Target="http://www.cape-coral-daily-breeze.com/" TargetMode="External" /><Relationship Id="rId8" Type="http://schemas.openxmlformats.org/officeDocument/2006/relationships/hyperlink" Target="http://perfob.blogspot.com/" TargetMode="External" /><Relationship Id="rId9" Type="http://schemas.openxmlformats.org/officeDocument/2006/relationships/hyperlink" Target="https://t.co/nDKoxLj7EO" TargetMode="External" /><Relationship Id="rId10" Type="http://schemas.openxmlformats.org/officeDocument/2006/relationships/hyperlink" Target="https://t.co/Gy45bvciL8" TargetMode="External" /><Relationship Id="rId11" Type="http://schemas.openxmlformats.org/officeDocument/2006/relationships/hyperlink" Target="https://t.co/CXW5S8AyJK" TargetMode="External" /><Relationship Id="rId12" Type="http://schemas.openxmlformats.org/officeDocument/2006/relationships/hyperlink" Target="https://pluspora.com/posts/335c36a0e03b0136b550005056264835" TargetMode="External" /><Relationship Id="rId13" Type="http://schemas.openxmlformats.org/officeDocument/2006/relationships/hyperlink" Target="https://t.co/nszPZ6Bk1G" TargetMode="External" /><Relationship Id="rId14" Type="http://schemas.openxmlformats.org/officeDocument/2006/relationships/hyperlink" Target="https://t.co/yhMLQUxqxY" TargetMode="External" /><Relationship Id="rId15" Type="http://schemas.openxmlformats.org/officeDocument/2006/relationships/hyperlink" Target="https://t.co/275O6yUHKd" TargetMode="External" /><Relationship Id="rId16" Type="http://schemas.openxmlformats.org/officeDocument/2006/relationships/hyperlink" Target="https://t.co/ijiQUB55YO" TargetMode="External" /><Relationship Id="rId17" Type="http://schemas.openxmlformats.org/officeDocument/2006/relationships/hyperlink" Target="https://t.co/vMlndpY13q" TargetMode="External" /><Relationship Id="rId18" Type="http://schemas.openxmlformats.org/officeDocument/2006/relationships/hyperlink" Target="https://t.co/yzQTc6htk6" TargetMode="External" /><Relationship Id="rId19" Type="http://schemas.openxmlformats.org/officeDocument/2006/relationships/hyperlink" Target="http://t.co/q8ygsF25JY" TargetMode="External" /><Relationship Id="rId20" Type="http://schemas.openxmlformats.org/officeDocument/2006/relationships/hyperlink" Target="http://greenheroes.tv/mary-gorman-green-heroes-grand-prize-winner/" TargetMode="External" /><Relationship Id="rId21" Type="http://schemas.openxmlformats.org/officeDocument/2006/relationships/hyperlink" Target="https://t.co/gU6YwAIzRU" TargetMode="External" /><Relationship Id="rId22" Type="http://schemas.openxmlformats.org/officeDocument/2006/relationships/hyperlink" Target="https://t.co/7bUREnBFSu" TargetMode="External" /><Relationship Id="rId23" Type="http://schemas.openxmlformats.org/officeDocument/2006/relationships/hyperlink" Target="https://t.co/7mws8EX2Bn" TargetMode="External" /><Relationship Id="rId24" Type="http://schemas.openxmlformats.org/officeDocument/2006/relationships/hyperlink" Target="https://t.co/uLnQRGH2Mt" TargetMode="External" /><Relationship Id="rId25" Type="http://schemas.openxmlformats.org/officeDocument/2006/relationships/hyperlink" Target="https://t.co/9PeZui7lEW" TargetMode="External" /><Relationship Id="rId26" Type="http://schemas.openxmlformats.org/officeDocument/2006/relationships/hyperlink" Target="https://t.co/ZzRXvKEIYI" TargetMode="External" /><Relationship Id="rId27" Type="http://schemas.openxmlformats.org/officeDocument/2006/relationships/hyperlink" Target="http://www.ncel.net/" TargetMode="External" /><Relationship Id="rId28" Type="http://schemas.openxmlformats.org/officeDocument/2006/relationships/hyperlink" Target="http://t.co/sOCLjxKfHV" TargetMode="External" /><Relationship Id="rId29" Type="http://schemas.openxmlformats.org/officeDocument/2006/relationships/hyperlink" Target="http://ffaw.nf.ca/" TargetMode="External" /><Relationship Id="rId30" Type="http://schemas.openxmlformats.org/officeDocument/2006/relationships/hyperlink" Target="https://about.me/brettfavaro" TargetMode="External" /><Relationship Id="rId31" Type="http://schemas.openxmlformats.org/officeDocument/2006/relationships/hyperlink" Target="http://t.co/gwji2zZ6Xp" TargetMode="External" /><Relationship Id="rId32" Type="http://schemas.openxmlformats.org/officeDocument/2006/relationships/hyperlink" Target="https://t.co/fXnu44p3rZ" TargetMode="External" /><Relationship Id="rId33" Type="http://schemas.openxmlformats.org/officeDocument/2006/relationships/hyperlink" Target="https://t.co/ZGKLAdNmO1" TargetMode="External" /><Relationship Id="rId34" Type="http://schemas.openxmlformats.org/officeDocument/2006/relationships/hyperlink" Target="http://davidwattersforsenate.org/" TargetMode="External" /><Relationship Id="rId35" Type="http://schemas.openxmlformats.org/officeDocument/2006/relationships/hyperlink" Target="https://t.co/Z51cvdu9xI" TargetMode="External" /><Relationship Id="rId36" Type="http://schemas.openxmlformats.org/officeDocument/2006/relationships/hyperlink" Target="https://t.co/Eh2NZvXl7v" TargetMode="External" /><Relationship Id="rId37" Type="http://schemas.openxmlformats.org/officeDocument/2006/relationships/hyperlink" Target="http://t.co/DJ1Q0yRdnT" TargetMode="External" /><Relationship Id="rId38" Type="http://schemas.openxmlformats.org/officeDocument/2006/relationships/hyperlink" Target="http://t.co/Hq7hTYkOPg" TargetMode="External" /><Relationship Id="rId39" Type="http://schemas.openxmlformats.org/officeDocument/2006/relationships/hyperlink" Target="https://t.co/fJMCeIYylK" TargetMode="External" /><Relationship Id="rId40" Type="http://schemas.openxmlformats.org/officeDocument/2006/relationships/hyperlink" Target="http://www.jaimebattiste.ca/" TargetMode="External" /><Relationship Id="rId41" Type="http://schemas.openxmlformats.org/officeDocument/2006/relationships/hyperlink" Target="https://t.co/fRVbToQbEM" TargetMode="External" /><Relationship Id="rId42" Type="http://schemas.openxmlformats.org/officeDocument/2006/relationships/hyperlink" Target="https://t.co/EudNgSTE2V" TargetMode="External" /><Relationship Id="rId43" Type="http://schemas.openxmlformats.org/officeDocument/2006/relationships/hyperlink" Target="https://t.co/RHxYUbg7mL" TargetMode="External" /><Relationship Id="rId44" Type="http://schemas.openxmlformats.org/officeDocument/2006/relationships/hyperlink" Target="http://andyfillmore.ca/" TargetMode="External" /><Relationship Id="rId45" Type="http://schemas.openxmlformats.org/officeDocument/2006/relationships/hyperlink" Target="https://t.co/aZFI7ibXIq" TargetMode="External" /><Relationship Id="rId46" Type="http://schemas.openxmlformats.org/officeDocument/2006/relationships/hyperlink" Target="http://www.thetelegram.com/" TargetMode="External" /><Relationship Id="rId47" Type="http://schemas.openxmlformats.org/officeDocument/2006/relationships/hyperlink" Target="https://t.co/DJ1Q0yQFyl" TargetMode="External" /><Relationship Id="rId48" Type="http://schemas.openxmlformats.org/officeDocument/2006/relationships/hyperlink" Target="https://www.thestar.com/authors.grant_taryn.html" TargetMode="External" /><Relationship Id="rId49" Type="http://schemas.openxmlformats.org/officeDocument/2006/relationships/hyperlink" Target="https://t.co/2FJagShkoO" TargetMode="External" /><Relationship Id="rId50" Type="http://schemas.openxmlformats.org/officeDocument/2006/relationships/hyperlink" Target="https://t.co/7I2zlZ24v6" TargetMode="External" /><Relationship Id="rId51" Type="http://schemas.openxmlformats.org/officeDocument/2006/relationships/hyperlink" Target="https://t.co/ODzWK70WcB" TargetMode="External" /><Relationship Id="rId52" Type="http://schemas.openxmlformats.org/officeDocument/2006/relationships/hyperlink" Target="http://www.ecelaw.ca/" TargetMode="External" /><Relationship Id="rId53" Type="http://schemas.openxmlformats.org/officeDocument/2006/relationships/hyperlink" Target="https://t.co/BxBFo3Fp2B" TargetMode="External" /><Relationship Id="rId54" Type="http://schemas.openxmlformats.org/officeDocument/2006/relationships/hyperlink" Target="http://ctvnewsatlantic.ca/" TargetMode="External" /><Relationship Id="rId55" Type="http://schemas.openxmlformats.org/officeDocument/2006/relationships/hyperlink" Target="http://www.thestar.com/halifax" TargetMode="External" /><Relationship Id="rId56" Type="http://schemas.openxmlformats.org/officeDocument/2006/relationships/hyperlink" Target="http://www.cbc.ca/ns/" TargetMode="External" /><Relationship Id="rId57" Type="http://schemas.openxmlformats.org/officeDocument/2006/relationships/hyperlink" Target="https://t.co/4luFdxhB7v" TargetMode="External" /><Relationship Id="rId58" Type="http://schemas.openxmlformats.org/officeDocument/2006/relationships/hyperlink" Target="http://t.co/UmF5Z0fQd9" TargetMode="External" /><Relationship Id="rId59" Type="http://schemas.openxmlformats.org/officeDocument/2006/relationships/hyperlink" Target="http://www.ndp.ca/" TargetMode="External" /><Relationship Id="rId60" Type="http://schemas.openxmlformats.org/officeDocument/2006/relationships/hyperlink" Target="http://votejoannroberts.ca/" TargetMode="External" /><Relationship Id="rId61" Type="http://schemas.openxmlformats.org/officeDocument/2006/relationships/hyperlink" Target="https://t.co/NJdKCDAm9d" TargetMode="External" /><Relationship Id="rId62" Type="http://schemas.openxmlformats.org/officeDocument/2006/relationships/hyperlink" Target="http://www.thecanadianpress.com/" TargetMode="External" /><Relationship Id="rId63" Type="http://schemas.openxmlformats.org/officeDocument/2006/relationships/hyperlink" Target="http://novascotia.ca/connect/" TargetMode="External" /><Relationship Id="rId64" Type="http://schemas.openxmlformats.org/officeDocument/2006/relationships/hyperlink" Target="https://t.co/QhW5ncPWvz" TargetMode="External" /><Relationship Id="rId65" Type="http://schemas.openxmlformats.org/officeDocument/2006/relationships/hyperlink" Target="http://www.fcm.ca/" TargetMode="External" /><Relationship Id="rId66" Type="http://schemas.openxmlformats.org/officeDocument/2006/relationships/hyperlink" Target="https://t.co/3lmEu6GOXV" TargetMode="External" /><Relationship Id="rId67" Type="http://schemas.openxmlformats.org/officeDocument/2006/relationships/hyperlink" Target="https://t.co/mOCpoUQmwu" TargetMode="External" /><Relationship Id="rId68" Type="http://schemas.openxmlformats.org/officeDocument/2006/relationships/hyperlink" Target="http://www.bernadettejordan.ca/" TargetMode="External" /><Relationship Id="rId69" Type="http://schemas.openxmlformats.org/officeDocument/2006/relationships/hyperlink" Target="https://t.co/jou33seXkg" TargetMode="External" /><Relationship Id="rId70" Type="http://schemas.openxmlformats.org/officeDocument/2006/relationships/hyperlink" Target="http://t.co/dAPPIfIxXI" TargetMode="External" /><Relationship Id="rId71" Type="http://schemas.openxmlformats.org/officeDocument/2006/relationships/hyperlink" Target="http://www.southcoasttoday.ca/" TargetMode="External" /><Relationship Id="rId72" Type="http://schemas.openxmlformats.org/officeDocument/2006/relationships/hyperlink" Target="http://lighthousenow.ca/" TargetMode="External" /><Relationship Id="rId73" Type="http://schemas.openxmlformats.org/officeDocument/2006/relationships/hyperlink" Target="http://www.news957.com/" TargetMode="External" /><Relationship Id="rId74" Type="http://schemas.openxmlformats.org/officeDocument/2006/relationships/hyperlink" Target="https://t.co/rG0zopfEQH" TargetMode="External" /><Relationship Id="rId75" Type="http://schemas.openxmlformats.org/officeDocument/2006/relationships/hyperlink" Target="http://www.news957.com/the-sheldon-macleod-show/" TargetMode="External" /><Relationship Id="rId76" Type="http://schemas.openxmlformats.org/officeDocument/2006/relationships/hyperlink" Target="https://t.co/1ubDRQtEik" TargetMode="External" /><Relationship Id="rId77" Type="http://schemas.openxmlformats.org/officeDocument/2006/relationships/hyperlink" Target="https://t.co/V1fdeksCQN" TargetMode="External" /><Relationship Id="rId78" Type="http://schemas.openxmlformats.org/officeDocument/2006/relationships/hyperlink" Target="http://player.rogersradio.ca/cjni/on_air" TargetMode="External" /><Relationship Id="rId79" Type="http://schemas.openxmlformats.org/officeDocument/2006/relationships/hyperlink" Target="http://t.co/BdYobn88i7" TargetMode="External" /><Relationship Id="rId80" Type="http://schemas.openxmlformats.org/officeDocument/2006/relationships/hyperlink" Target="http://t.co/nvtpBrcSRU" TargetMode="External" /><Relationship Id="rId81" Type="http://schemas.openxmlformats.org/officeDocument/2006/relationships/hyperlink" Target="https://t.co/sYkM2aMJRm" TargetMode="External" /><Relationship Id="rId82" Type="http://schemas.openxmlformats.org/officeDocument/2006/relationships/hyperlink" Target="https://t.co/McR3cVoQWA" TargetMode="External" /><Relationship Id="rId83" Type="http://schemas.openxmlformats.org/officeDocument/2006/relationships/hyperlink" Target="https://t.co/LxP0nB3Udu" TargetMode="External" /><Relationship Id="rId84" Type="http://schemas.openxmlformats.org/officeDocument/2006/relationships/hyperlink" Target="https://t.co/xsUbgQu3i7" TargetMode="External" /><Relationship Id="rId85" Type="http://schemas.openxmlformats.org/officeDocument/2006/relationships/hyperlink" Target="https://t.co/bByTd219pZ" TargetMode="External" /><Relationship Id="rId86" Type="http://schemas.openxmlformats.org/officeDocument/2006/relationships/hyperlink" Target="http://wendyrwyatt.blogspot.com/" TargetMode="External" /><Relationship Id="rId87" Type="http://schemas.openxmlformats.org/officeDocument/2006/relationships/hyperlink" Target="https://t.co/1wrcMc2BUV" TargetMode="External" /><Relationship Id="rId88" Type="http://schemas.openxmlformats.org/officeDocument/2006/relationships/hyperlink" Target="https://t.co/OVdenvQefT" TargetMode="External" /><Relationship Id="rId89" Type="http://schemas.openxmlformats.org/officeDocument/2006/relationships/hyperlink" Target="https://t.co/LdGezymauy" TargetMode="External" /><Relationship Id="rId90" Type="http://schemas.openxmlformats.org/officeDocument/2006/relationships/hyperlink" Target="https://t.co/k4uMv1KVol" TargetMode="External" /><Relationship Id="rId91" Type="http://schemas.openxmlformats.org/officeDocument/2006/relationships/hyperlink" Target="http://t.co/Zp6qBmQyrM" TargetMode="External" /><Relationship Id="rId92" Type="http://schemas.openxmlformats.org/officeDocument/2006/relationships/hyperlink" Target="https://t.co/7Ik29vl7Qm" TargetMode="External" /><Relationship Id="rId93" Type="http://schemas.openxmlformats.org/officeDocument/2006/relationships/hyperlink" Target="http://www.gavinnewsom.com/" TargetMode="External" /><Relationship Id="rId94" Type="http://schemas.openxmlformats.org/officeDocument/2006/relationships/hyperlink" Target="https://gishgallop.com/" TargetMode="External" /><Relationship Id="rId95" Type="http://schemas.openxmlformats.org/officeDocument/2006/relationships/hyperlink" Target="http://zmievski.org/" TargetMode="External" /><Relationship Id="rId96" Type="http://schemas.openxmlformats.org/officeDocument/2006/relationships/hyperlink" Target="https://pbs.twimg.com/profile_banners/713421740131676160/1558568080" TargetMode="External" /><Relationship Id="rId97" Type="http://schemas.openxmlformats.org/officeDocument/2006/relationships/hyperlink" Target="https://pbs.twimg.com/profile_banners/21251001/1562882636" TargetMode="External" /><Relationship Id="rId98" Type="http://schemas.openxmlformats.org/officeDocument/2006/relationships/hyperlink" Target="https://pbs.twimg.com/profile_banners/17408742/1429720471" TargetMode="External" /><Relationship Id="rId99" Type="http://schemas.openxmlformats.org/officeDocument/2006/relationships/hyperlink" Target="https://pbs.twimg.com/profile_banners/541934733/1418735570" TargetMode="External" /><Relationship Id="rId100" Type="http://schemas.openxmlformats.org/officeDocument/2006/relationships/hyperlink" Target="https://pbs.twimg.com/profile_banners/144876537/1573128955" TargetMode="External" /><Relationship Id="rId101" Type="http://schemas.openxmlformats.org/officeDocument/2006/relationships/hyperlink" Target="https://pbs.twimg.com/profile_banners/3092018580/1503982879" TargetMode="External" /><Relationship Id="rId102" Type="http://schemas.openxmlformats.org/officeDocument/2006/relationships/hyperlink" Target="https://pbs.twimg.com/profile_banners/22835219/1502285085" TargetMode="External" /><Relationship Id="rId103" Type="http://schemas.openxmlformats.org/officeDocument/2006/relationships/hyperlink" Target="https://pbs.twimg.com/profile_banners/1124756814/1429222913" TargetMode="External" /><Relationship Id="rId104" Type="http://schemas.openxmlformats.org/officeDocument/2006/relationships/hyperlink" Target="https://pbs.twimg.com/profile_banners/385822405/1504021047" TargetMode="External" /><Relationship Id="rId105" Type="http://schemas.openxmlformats.org/officeDocument/2006/relationships/hyperlink" Target="https://pbs.twimg.com/profile_banners/2896209879/1480457477" TargetMode="External" /><Relationship Id="rId106" Type="http://schemas.openxmlformats.org/officeDocument/2006/relationships/hyperlink" Target="https://pbs.twimg.com/profile_banners/59146536/1559671794" TargetMode="External" /><Relationship Id="rId107" Type="http://schemas.openxmlformats.org/officeDocument/2006/relationships/hyperlink" Target="https://pbs.twimg.com/profile_banners/1242683035/1469454029" TargetMode="External" /><Relationship Id="rId108" Type="http://schemas.openxmlformats.org/officeDocument/2006/relationships/hyperlink" Target="https://pbs.twimg.com/profile_banners/999258822005882880/1573445855" TargetMode="External" /><Relationship Id="rId109" Type="http://schemas.openxmlformats.org/officeDocument/2006/relationships/hyperlink" Target="https://pbs.twimg.com/profile_banners/1712960918/1453231707" TargetMode="External" /><Relationship Id="rId110" Type="http://schemas.openxmlformats.org/officeDocument/2006/relationships/hyperlink" Target="https://pbs.twimg.com/profile_banners/740298791069196288/1501623164" TargetMode="External" /><Relationship Id="rId111" Type="http://schemas.openxmlformats.org/officeDocument/2006/relationships/hyperlink" Target="https://pbs.twimg.com/profile_banners/49660950/1564771860" TargetMode="External" /><Relationship Id="rId112" Type="http://schemas.openxmlformats.org/officeDocument/2006/relationships/hyperlink" Target="https://pbs.twimg.com/profile_banners/1167482357441617921/1567507615" TargetMode="External" /><Relationship Id="rId113" Type="http://schemas.openxmlformats.org/officeDocument/2006/relationships/hyperlink" Target="https://pbs.twimg.com/profile_banners/1602142670/1471022404" TargetMode="External" /><Relationship Id="rId114" Type="http://schemas.openxmlformats.org/officeDocument/2006/relationships/hyperlink" Target="https://pbs.twimg.com/profile_banners/153225560/1507727647" TargetMode="External" /><Relationship Id="rId115" Type="http://schemas.openxmlformats.org/officeDocument/2006/relationships/hyperlink" Target="https://pbs.twimg.com/profile_banners/248876047/1452368451" TargetMode="External" /><Relationship Id="rId116" Type="http://schemas.openxmlformats.org/officeDocument/2006/relationships/hyperlink" Target="https://pbs.twimg.com/profile_banners/1152811804499701760/1567856547" TargetMode="External" /><Relationship Id="rId117" Type="http://schemas.openxmlformats.org/officeDocument/2006/relationships/hyperlink" Target="https://pbs.twimg.com/profile_banners/296896047/1545939081" TargetMode="External" /><Relationship Id="rId118" Type="http://schemas.openxmlformats.org/officeDocument/2006/relationships/hyperlink" Target="https://pbs.twimg.com/profile_banners/36674734/1572358069" TargetMode="External" /><Relationship Id="rId119" Type="http://schemas.openxmlformats.org/officeDocument/2006/relationships/hyperlink" Target="https://pbs.twimg.com/profile_banners/255965053/1534419084" TargetMode="External" /><Relationship Id="rId120" Type="http://schemas.openxmlformats.org/officeDocument/2006/relationships/hyperlink" Target="https://pbs.twimg.com/profile_banners/769205444028014592/1472230619" TargetMode="External" /><Relationship Id="rId121" Type="http://schemas.openxmlformats.org/officeDocument/2006/relationships/hyperlink" Target="https://pbs.twimg.com/profile_banners/847482042065473536/1567703788" TargetMode="External" /><Relationship Id="rId122" Type="http://schemas.openxmlformats.org/officeDocument/2006/relationships/hyperlink" Target="https://pbs.twimg.com/profile_banners/2252571438/1535095480" TargetMode="External" /><Relationship Id="rId123" Type="http://schemas.openxmlformats.org/officeDocument/2006/relationships/hyperlink" Target="https://pbs.twimg.com/profile_banners/759589310580428800/1470026040" TargetMode="External" /><Relationship Id="rId124" Type="http://schemas.openxmlformats.org/officeDocument/2006/relationships/hyperlink" Target="https://pbs.twimg.com/profile_banners/920979787/1571767835" TargetMode="External" /><Relationship Id="rId125" Type="http://schemas.openxmlformats.org/officeDocument/2006/relationships/hyperlink" Target="https://pbs.twimg.com/profile_banners/855421226/1444435252" TargetMode="External" /><Relationship Id="rId126" Type="http://schemas.openxmlformats.org/officeDocument/2006/relationships/hyperlink" Target="https://pbs.twimg.com/profile_banners/67278150/1572034979" TargetMode="External" /><Relationship Id="rId127" Type="http://schemas.openxmlformats.org/officeDocument/2006/relationships/hyperlink" Target="https://pbs.twimg.com/profile_banners/53957622/1457643687" TargetMode="External" /><Relationship Id="rId128" Type="http://schemas.openxmlformats.org/officeDocument/2006/relationships/hyperlink" Target="https://pbs.twimg.com/profile_banners/293756094/1528123982" TargetMode="External" /><Relationship Id="rId129" Type="http://schemas.openxmlformats.org/officeDocument/2006/relationships/hyperlink" Target="https://pbs.twimg.com/profile_banners/1017086170155474944/1561561988" TargetMode="External" /><Relationship Id="rId130" Type="http://schemas.openxmlformats.org/officeDocument/2006/relationships/hyperlink" Target="https://pbs.twimg.com/profile_banners/1347117198/1555937522" TargetMode="External" /><Relationship Id="rId131" Type="http://schemas.openxmlformats.org/officeDocument/2006/relationships/hyperlink" Target="https://pbs.twimg.com/profile_banners/55639191/1407680125" TargetMode="External" /><Relationship Id="rId132" Type="http://schemas.openxmlformats.org/officeDocument/2006/relationships/hyperlink" Target="https://pbs.twimg.com/profile_banners/29221344/1535564006" TargetMode="External" /><Relationship Id="rId133" Type="http://schemas.openxmlformats.org/officeDocument/2006/relationships/hyperlink" Target="https://pbs.twimg.com/profile_banners/1468262635/1530147619" TargetMode="External" /><Relationship Id="rId134" Type="http://schemas.openxmlformats.org/officeDocument/2006/relationships/hyperlink" Target="https://pbs.twimg.com/profile_banners/286723230/1379338145" TargetMode="External" /><Relationship Id="rId135" Type="http://schemas.openxmlformats.org/officeDocument/2006/relationships/hyperlink" Target="https://pbs.twimg.com/profile_banners/15694414/1571934997" TargetMode="External" /><Relationship Id="rId136" Type="http://schemas.openxmlformats.org/officeDocument/2006/relationships/hyperlink" Target="https://pbs.twimg.com/profile_banners/9867582/1561052060" TargetMode="External" /><Relationship Id="rId137" Type="http://schemas.openxmlformats.org/officeDocument/2006/relationships/hyperlink" Target="https://pbs.twimg.com/profile_banners/2462235402/1421841170" TargetMode="External" /><Relationship Id="rId138" Type="http://schemas.openxmlformats.org/officeDocument/2006/relationships/hyperlink" Target="https://pbs.twimg.com/profile_banners/900195896658448384/1529186353" TargetMode="External" /><Relationship Id="rId139" Type="http://schemas.openxmlformats.org/officeDocument/2006/relationships/hyperlink" Target="https://pbs.twimg.com/profile_banners/430187862/1529681123" TargetMode="External" /><Relationship Id="rId140" Type="http://schemas.openxmlformats.org/officeDocument/2006/relationships/hyperlink" Target="https://pbs.twimg.com/profile_banners/488686931/1572127488" TargetMode="External" /><Relationship Id="rId141" Type="http://schemas.openxmlformats.org/officeDocument/2006/relationships/hyperlink" Target="https://pbs.twimg.com/profile_banners/143189828/1561594735" TargetMode="External" /><Relationship Id="rId142" Type="http://schemas.openxmlformats.org/officeDocument/2006/relationships/hyperlink" Target="https://pbs.twimg.com/profile_banners/318415743/1539278871" TargetMode="External" /><Relationship Id="rId143" Type="http://schemas.openxmlformats.org/officeDocument/2006/relationships/hyperlink" Target="https://pbs.twimg.com/profile_banners/125418460/1517596195" TargetMode="External" /><Relationship Id="rId144" Type="http://schemas.openxmlformats.org/officeDocument/2006/relationships/hyperlink" Target="https://pbs.twimg.com/profile_banners/247975399/1539792146" TargetMode="External" /><Relationship Id="rId145" Type="http://schemas.openxmlformats.org/officeDocument/2006/relationships/hyperlink" Target="https://pbs.twimg.com/profile_banners/2249167280/1531940166" TargetMode="External" /><Relationship Id="rId146" Type="http://schemas.openxmlformats.org/officeDocument/2006/relationships/hyperlink" Target="https://pbs.twimg.com/profile_banners/486842125/1492811535" TargetMode="External" /><Relationship Id="rId147" Type="http://schemas.openxmlformats.org/officeDocument/2006/relationships/hyperlink" Target="https://pbs.twimg.com/profile_banners/497114732/1408715865" TargetMode="External" /><Relationship Id="rId148" Type="http://schemas.openxmlformats.org/officeDocument/2006/relationships/hyperlink" Target="https://pbs.twimg.com/profile_banners/1053790819/1540294711" TargetMode="External" /><Relationship Id="rId149" Type="http://schemas.openxmlformats.org/officeDocument/2006/relationships/hyperlink" Target="https://pbs.twimg.com/profile_banners/76854873/1567889309" TargetMode="External" /><Relationship Id="rId150" Type="http://schemas.openxmlformats.org/officeDocument/2006/relationships/hyperlink" Target="https://pbs.twimg.com/profile_banners/1191289363658764288/1572952519" TargetMode="External" /><Relationship Id="rId151" Type="http://schemas.openxmlformats.org/officeDocument/2006/relationships/hyperlink" Target="https://pbs.twimg.com/profile_banners/2573501064/1547311009" TargetMode="External" /><Relationship Id="rId152" Type="http://schemas.openxmlformats.org/officeDocument/2006/relationships/hyperlink" Target="https://pbs.twimg.com/profile_banners/1102785901002936320/1557282520" TargetMode="External" /><Relationship Id="rId153" Type="http://schemas.openxmlformats.org/officeDocument/2006/relationships/hyperlink" Target="https://pbs.twimg.com/profile_banners/94610606/1560868255" TargetMode="External" /><Relationship Id="rId154" Type="http://schemas.openxmlformats.org/officeDocument/2006/relationships/hyperlink" Target="https://pbs.twimg.com/profile_banners/1288726944/1572432081" TargetMode="External" /><Relationship Id="rId155" Type="http://schemas.openxmlformats.org/officeDocument/2006/relationships/hyperlink" Target="https://pbs.twimg.com/profile_banners/969569179639713792/1519998873" TargetMode="External" /><Relationship Id="rId156" Type="http://schemas.openxmlformats.org/officeDocument/2006/relationships/hyperlink" Target="https://pbs.twimg.com/profile_banners/2645572656/1405430176" TargetMode="External" /><Relationship Id="rId157" Type="http://schemas.openxmlformats.org/officeDocument/2006/relationships/hyperlink" Target="https://pbs.twimg.com/profile_banners/2467791/1469484132" TargetMode="External" /><Relationship Id="rId158" Type="http://schemas.openxmlformats.org/officeDocument/2006/relationships/hyperlink" Target="https://pbs.twimg.com/profile_banners/14850576/1503433621" TargetMode="External" /><Relationship Id="rId159" Type="http://schemas.openxmlformats.org/officeDocument/2006/relationships/hyperlink" Target="https://pbs.twimg.com/profile_banners/1166717268975333376/1567002567" TargetMode="External" /><Relationship Id="rId160" Type="http://schemas.openxmlformats.org/officeDocument/2006/relationships/hyperlink" Target="https://pbs.twimg.com/profile_banners/76143039/1393509666" TargetMode="External" /><Relationship Id="rId161" Type="http://schemas.openxmlformats.org/officeDocument/2006/relationships/hyperlink" Target="https://pbs.twimg.com/profile_banners/2789770741/1524251466" TargetMode="External" /><Relationship Id="rId162" Type="http://schemas.openxmlformats.org/officeDocument/2006/relationships/hyperlink" Target="https://pbs.twimg.com/profile_banners/408072407/1530024448" TargetMode="External" /><Relationship Id="rId163" Type="http://schemas.openxmlformats.org/officeDocument/2006/relationships/hyperlink" Target="https://pbs.twimg.com/profile_banners/158458133/1568215834" TargetMode="External" /><Relationship Id="rId164" Type="http://schemas.openxmlformats.org/officeDocument/2006/relationships/hyperlink" Target="https://pbs.twimg.com/profile_banners/140252240/1571620178" TargetMode="External" /><Relationship Id="rId165" Type="http://schemas.openxmlformats.org/officeDocument/2006/relationships/hyperlink" Target="https://pbs.twimg.com/profile_banners/55078539/1536800620" TargetMode="External" /><Relationship Id="rId166" Type="http://schemas.openxmlformats.org/officeDocument/2006/relationships/hyperlink" Target="https://pbs.twimg.com/profile_banners/86622558/1468956754" TargetMode="External" /><Relationship Id="rId167" Type="http://schemas.openxmlformats.org/officeDocument/2006/relationships/hyperlink" Target="https://pbs.twimg.com/profile_banners/72327648/1462557351" TargetMode="External" /><Relationship Id="rId168" Type="http://schemas.openxmlformats.org/officeDocument/2006/relationships/hyperlink" Target="https://pbs.twimg.com/profile_banners/39426054/1516806932" TargetMode="External" /><Relationship Id="rId169" Type="http://schemas.openxmlformats.org/officeDocument/2006/relationships/hyperlink" Target="https://pbs.twimg.com/profile_banners/36949718/1494974014" TargetMode="External" /><Relationship Id="rId170" Type="http://schemas.openxmlformats.org/officeDocument/2006/relationships/hyperlink" Target="https://pbs.twimg.com/profile_banners/776968514/1499784548" TargetMode="External" /><Relationship Id="rId171" Type="http://schemas.openxmlformats.org/officeDocument/2006/relationships/hyperlink" Target="https://pbs.twimg.com/profile_banners/2641647230/1491496290" TargetMode="External" /><Relationship Id="rId172" Type="http://schemas.openxmlformats.org/officeDocument/2006/relationships/hyperlink" Target="https://pbs.twimg.com/profile_banners/22186564/1403023270" TargetMode="External" /><Relationship Id="rId173" Type="http://schemas.openxmlformats.org/officeDocument/2006/relationships/hyperlink" Target="https://pbs.twimg.com/profile_banners/25287690/1470855555" TargetMode="External" /><Relationship Id="rId174" Type="http://schemas.openxmlformats.org/officeDocument/2006/relationships/hyperlink" Target="https://pbs.twimg.com/profile_banners/21213416/1523372151" TargetMode="External" /><Relationship Id="rId175" Type="http://schemas.openxmlformats.org/officeDocument/2006/relationships/hyperlink" Target="https://pbs.twimg.com/profile_banners/18999952/1545060507" TargetMode="External" /><Relationship Id="rId176" Type="http://schemas.openxmlformats.org/officeDocument/2006/relationships/hyperlink" Target="https://pbs.twimg.com/profile_banners/801434687621255168/1561815211" TargetMode="External" /><Relationship Id="rId177" Type="http://schemas.openxmlformats.org/officeDocument/2006/relationships/hyperlink" Target="https://pbs.twimg.com/profile_banners/15495778/1543106427" TargetMode="External" /><Relationship Id="rId178" Type="http://schemas.openxmlformats.org/officeDocument/2006/relationships/hyperlink" Target="https://pbs.twimg.com/profile_banners/1465313792/1511878642" TargetMode="External" /><Relationship Id="rId179" Type="http://schemas.openxmlformats.org/officeDocument/2006/relationships/hyperlink" Target="https://pbs.twimg.com/profile_banners/253340075/1570754469" TargetMode="External" /><Relationship Id="rId180" Type="http://schemas.openxmlformats.org/officeDocument/2006/relationships/hyperlink" Target="https://pbs.twimg.com/profile_banners/2993931252/1570292932" TargetMode="External" /><Relationship Id="rId181" Type="http://schemas.openxmlformats.org/officeDocument/2006/relationships/hyperlink" Target="https://pbs.twimg.com/profile_banners/14260960/1572291191" TargetMode="External" /><Relationship Id="rId182" Type="http://schemas.openxmlformats.org/officeDocument/2006/relationships/hyperlink" Target="https://pbs.twimg.com/profile_banners/31796122/1421700012" TargetMode="External" /><Relationship Id="rId183" Type="http://schemas.openxmlformats.org/officeDocument/2006/relationships/hyperlink" Target="https://pbs.twimg.com/profile_banners/25358734/1412878587" TargetMode="External" /><Relationship Id="rId184" Type="http://schemas.openxmlformats.org/officeDocument/2006/relationships/hyperlink" Target="https://pbs.twimg.com/profile_banners/19444027/1536677168" TargetMode="External" /><Relationship Id="rId185" Type="http://schemas.openxmlformats.org/officeDocument/2006/relationships/hyperlink" Target="https://pbs.twimg.com/profile_banners/31464192/1538586572" TargetMode="External" /><Relationship Id="rId186" Type="http://schemas.openxmlformats.org/officeDocument/2006/relationships/hyperlink" Target="https://pbs.twimg.com/profile_banners/108927997/1504837301" TargetMode="External" /><Relationship Id="rId187" Type="http://schemas.openxmlformats.org/officeDocument/2006/relationships/hyperlink" Target="https://pbs.twimg.com/profile_banners/143514132/1528468904" TargetMode="External" /><Relationship Id="rId188" Type="http://schemas.openxmlformats.org/officeDocument/2006/relationships/hyperlink" Target="https://pbs.twimg.com/profile_banners/995009123128406016/1526070745" TargetMode="External" /><Relationship Id="rId189" Type="http://schemas.openxmlformats.org/officeDocument/2006/relationships/hyperlink" Target="https://pbs.twimg.com/profile_banners/1071943930365788160/1545083846" TargetMode="External" /><Relationship Id="rId190" Type="http://schemas.openxmlformats.org/officeDocument/2006/relationships/hyperlink" Target="https://pbs.twimg.com/profile_banners/2729561810/1548735054" TargetMode="External" /><Relationship Id="rId191" Type="http://schemas.openxmlformats.org/officeDocument/2006/relationships/hyperlink" Target="https://pbs.twimg.com/profile_banners/300860539/1521648210" TargetMode="External" /><Relationship Id="rId192" Type="http://schemas.openxmlformats.org/officeDocument/2006/relationships/hyperlink" Target="https://pbs.twimg.com/profile_banners/879120498/1462296976" TargetMode="External" /><Relationship Id="rId193" Type="http://schemas.openxmlformats.org/officeDocument/2006/relationships/hyperlink" Target="https://pbs.twimg.com/profile_banners/118391801/1557913056" TargetMode="External" /><Relationship Id="rId194" Type="http://schemas.openxmlformats.org/officeDocument/2006/relationships/hyperlink" Target="https://pbs.twimg.com/profile_banners/12535852/1504801913" TargetMode="External" /><Relationship Id="rId195" Type="http://schemas.openxmlformats.org/officeDocument/2006/relationships/hyperlink" Target="https://pbs.twimg.com/profile_banners/28158298/1411486343" TargetMode="External" /><Relationship Id="rId196" Type="http://schemas.openxmlformats.org/officeDocument/2006/relationships/hyperlink" Target="https://pbs.twimg.com/profile_banners/262770460/1546801639" TargetMode="External" /><Relationship Id="rId197" Type="http://schemas.openxmlformats.org/officeDocument/2006/relationships/hyperlink" Target="https://pbs.twimg.com/profile_banners/17025905/1543675881" TargetMode="External" /><Relationship Id="rId198" Type="http://schemas.openxmlformats.org/officeDocument/2006/relationships/hyperlink" Target="https://pbs.twimg.com/profile_banners/165751179/1475071455" TargetMode="External" /><Relationship Id="rId199" Type="http://schemas.openxmlformats.org/officeDocument/2006/relationships/hyperlink" Target="https://pbs.twimg.com/profile_banners/71371616/1508435020" TargetMode="External" /><Relationship Id="rId200" Type="http://schemas.openxmlformats.org/officeDocument/2006/relationships/hyperlink" Target="https://pbs.twimg.com/profile_banners/876479489500487681/1498336674" TargetMode="External" /><Relationship Id="rId201" Type="http://schemas.openxmlformats.org/officeDocument/2006/relationships/hyperlink" Target="https://pbs.twimg.com/profile_banners/2818264740/1559697400" TargetMode="External" /><Relationship Id="rId202" Type="http://schemas.openxmlformats.org/officeDocument/2006/relationships/hyperlink" Target="https://pbs.twimg.com/profile_banners/42411129/1542730733" TargetMode="External" /><Relationship Id="rId203" Type="http://schemas.openxmlformats.org/officeDocument/2006/relationships/hyperlink" Target="https://pbs.twimg.com/profile_banners/314189076/1562714309" TargetMode="External" /><Relationship Id="rId204" Type="http://schemas.openxmlformats.org/officeDocument/2006/relationships/hyperlink" Target="https://pbs.twimg.com/profile_banners/210833106/1480350083" TargetMode="External" /><Relationship Id="rId205" Type="http://schemas.openxmlformats.org/officeDocument/2006/relationships/hyperlink" Target="https://pbs.twimg.com/profile_banners/47968894/1423592167" TargetMode="External" /><Relationship Id="rId206" Type="http://schemas.openxmlformats.org/officeDocument/2006/relationships/hyperlink" Target="https://pbs.twimg.com/profile_banners/383704363/1411559377" TargetMode="External" /><Relationship Id="rId207" Type="http://schemas.openxmlformats.org/officeDocument/2006/relationships/hyperlink" Target="https://pbs.twimg.com/profile_banners/874022328975454209/1497218967" TargetMode="External" /><Relationship Id="rId208" Type="http://schemas.openxmlformats.org/officeDocument/2006/relationships/hyperlink" Target="https://pbs.twimg.com/profile_banners/829694822/1525883022" TargetMode="External" /><Relationship Id="rId209" Type="http://schemas.openxmlformats.org/officeDocument/2006/relationships/hyperlink" Target="https://pbs.twimg.com/profile_banners/4398110615/1520653027" TargetMode="External" /><Relationship Id="rId210" Type="http://schemas.openxmlformats.org/officeDocument/2006/relationships/hyperlink" Target="https://pbs.twimg.com/profile_banners/951892305098788864/1517254397" TargetMode="External" /><Relationship Id="rId211" Type="http://schemas.openxmlformats.org/officeDocument/2006/relationships/hyperlink" Target="https://pbs.twimg.com/profile_banners/223579065/1553544055" TargetMode="External" /><Relationship Id="rId212" Type="http://schemas.openxmlformats.org/officeDocument/2006/relationships/hyperlink" Target="https://pbs.twimg.com/profile_banners/4192961459/1564019541" TargetMode="External" /><Relationship Id="rId213" Type="http://schemas.openxmlformats.org/officeDocument/2006/relationships/hyperlink" Target="https://pbs.twimg.com/profile_banners/56495963/1478818775" TargetMode="External" /><Relationship Id="rId214" Type="http://schemas.openxmlformats.org/officeDocument/2006/relationships/hyperlink" Target="https://pbs.twimg.com/profile_banners/152381274/1561947387" TargetMode="External" /><Relationship Id="rId215" Type="http://schemas.openxmlformats.org/officeDocument/2006/relationships/hyperlink" Target="https://pbs.twimg.com/profile_banners/16335288/1559078151" TargetMode="External" /><Relationship Id="rId216" Type="http://schemas.openxmlformats.org/officeDocument/2006/relationships/hyperlink" Target="https://pbs.twimg.com/profile_banners/245660224/1555835076" TargetMode="External" /><Relationship Id="rId217" Type="http://schemas.openxmlformats.org/officeDocument/2006/relationships/hyperlink" Target="https://pbs.twimg.com/profile_banners/913394690652884993/1566237308" TargetMode="External" /><Relationship Id="rId218" Type="http://schemas.openxmlformats.org/officeDocument/2006/relationships/hyperlink" Target="https://pbs.twimg.com/profile_banners/2651714172/1566689384" TargetMode="External" /><Relationship Id="rId219" Type="http://schemas.openxmlformats.org/officeDocument/2006/relationships/hyperlink" Target="https://pbs.twimg.com/profile_banners/813792250497028102/1521990695" TargetMode="External" /><Relationship Id="rId220" Type="http://schemas.openxmlformats.org/officeDocument/2006/relationships/hyperlink" Target="https://pbs.twimg.com/profile_banners/18580767/1564485142" TargetMode="External" /><Relationship Id="rId221" Type="http://schemas.openxmlformats.org/officeDocument/2006/relationships/hyperlink" Target="https://pbs.twimg.com/profile_banners/2438498041/1522931350" TargetMode="External" /><Relationship Id="rId222" Type="http://schemas.openxmlformats.org/officeDocument/2006/relationships/hyperlink" Target="https://pbs.twimg.com/profile_banners/22032260/1461789316" TargetMode="External" /><Relationship Id="rId223" Type="http://schemas.openxmlformats.org/officeDocument/2006/relationships/hyperlink" Target="https://pbs.twimg.com/profile_banners/16304004/1533579397" TargetMode="External" /><Relationship Id="rId224" Type="http://schemas.openxmlformats.org/officeDocument/2006/relationships/hyperlink" Target="https://pbs.twimg.com/profile_banners/1895534522/1480000929" TargetMode="External" /><Relationship Id="rId225" Type="http://schemas.openxmlformats.org/officeDocument/2006/relationships/hyperlink" Target="https://pbs.twimg.com/profile_banners/743292565/1406841907" TargetMode="External" /><Relationship Id="rId226" Type="http://schemas.openxmlformats.org/officeDocument/2006/relationships/hyperlink" Target="https://pbs.twimg.com/profile_banners/1365630222/1522851725" TargetMode="External" /><Relationship Id="rId227" Type="http://schemas.openxmlformats.org/officeDocument/2006/relationships/hyperlink" Target="https://pbs.twimg.com/profile_banners/11347122/1547321640" TargetMode="External" /><Relationship Id="rId228" Type="http://schemas.openxmlformats.org/officeDocument/2006/relationships/hyperlink" Target="https://pbs.twimg.com/profile_banners/977381588957720576/1542862217" TargetMode="External" /><Relationship Id="rId229" Type="http://schemas.openxmlformats.org/officeDocument/2006/relationships/hyperlink" Target="https://pbs.twimg.com/profile_banners/45572450/1394187587"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6/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5/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6/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2/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5/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6/bg.gif"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9/bg.gif" TargetMode="External" /><Relationship Id="rId270" Type="http://schemas.openxmlformats.org/officeDocument/2006/relationships/hyperlink" Target="http://abs.twimg.com/images/themes/theme9/bg.gif" TargetMode="External" /><Relationship Id="rId271" Type="http://schemas.openxmlformats.org/officeDocument/2006/relationships/hyperlink" Target="http://abs.twimg.com/images/themes/theme16/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3/bg.gif" TargetMode="External" /><Relationship Id="rId275" Type="http://schemas.openxmlformats.org/officeDocument/2006/relationships/hyperlink" Target="http://abs.twimg.com/images/themes/theme17/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6/bg.gif"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3/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3/bg.gif" TargetMode="External" /><Relationship Id="rId294" Type="http://schemas.openxmlformats.org/officeDocument/2006/relationships/hyperlink" Target="http://abs.twimg.com/images/themes/theme12/bg.gif"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2/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5/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5/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2/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5/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6/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pbs.twimg.com/profile_background_images/684671146/21d2bf661f5e34d5b2fe157b01798b56.jpeg" TargetMode="External" /><Relationship Id="rId327" Type="http://schemas.openxmlformats.org/officeDocument/2006/relationships/hyperlink" Target="http://abs.twimg.com/images/themes/theme18/bg.gif"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3/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9/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3/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7/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9/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6/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9/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6/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3/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2/bg.gif"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pbs.twimg.com/profile_images/1131342106256187394/1cmxZBI__normal.jpg" TargetMode="External" /><Relationship Id="rId367" Type="http://schemas.openxmlformats.org/officeDocument/2006/relationships/hyperlink" Target="http://pbs.twimg.com/profile_images/1136300667755122688/_vTSm0Sz_normal.png" TargetMode="External" /><Relationship Id="rId368" Type="http://schemas.openxmlformats.org/officeDocument/2006/relationships/hyperlink" Target="http://pbs.twimg.com/profile_images/1182748863544864769/cBQAHNy__normal.jpg" TargetMode="External" /><Relationship Id="rId369" Type="http://schemas.openxmlformats.org/officeDocument/2006/relationships/hyperlink" Target="http://pbs.twimg.com/profile_images/2403364395/ukhbcj4krw1dbciyjz0m_normal.png" TargetMode="External" /><Relationship Id="rId370" Type="http://schemas.openxmlformats.org/officeDocument/2006/relationships/hyperlink" Target="http://pbs.twimg.com/profile_images/1192414760417054723/wCylZKKG_normal.jpg" TargetMode="External" /><Relationship Id="rId371" Type="http://schemas.openxmlformats.org/officeDocument/2006/relationships/hyperlink" Target="http://pbs.twimg.com/profile_images/577676690442223616/QFMocWxO_normal.jpeg" TargetMode="External" /><Relationship Id="rId372" Type="http://schemas.openxmlformats.org/officeDocument/2006/relationships/hyperlink" Target="http://pbs.twimg.com/profile_images/378800000779772281/5f36ec7c324faf5565092b7cc5df9aa7_normal.jpeg" TargetMode="External" /><Relationship Id="rId373" Type="http://schemas.openxmlformats.org/officeDocument/2006/relationships/hyperlink" Target="http://pbs.twimg.com/profile_images/1039892777176363010/JxtxznHD_normal.jpg" TargetMode="External" /><Relationship Id="rId374" Type="http://schemas.openxmlformats.org/officeDocument/2006/relationships/hyperlink" Target="http://pbs.twimg.com/profile_images/916607835219341312/N3Kvjke2_normal.jpg" TargetMode="External" /><Relationship Id="rId375" Type="http://schemas.openxmlformats.org/officeDocument/2006/relationships/hyperlink" Target="http://pbs.twimg.com/profile_images/884762247242936321/xoZAe4sB_normal.jpg" TargetMode="External" /><Relationship Id="rId376" Type="http://schemas.openxmlformats.org/officeDocument/2006/relationships/hyperlink" Target="http://pbs.twimg.com/profile_images/776108420999090177/ccwYG4tO_normal.jpg" TargetMode="External" /><Relationship Id="rId377" Type="http://schemas.openxmlformats.org/officeDocument/2006/relationships/hyperlink" Target="http://pbs.twimg.com/profile_images/732071945/CapeCoral_normal.jpg" TargetMode="External" /><Relationship Id="rId378" Type="http://schemas.openxmlformats.org/officeDocument/2006/relationships/hyperlink" Target="http://pbs.twimg.com/profile_images/2639225391/a6d40665ffef3863b666384113e0828b_normal.jpeg" TargetMode="External" /><Relationship Id="rId379" Type="http://schemas.openxmlformats.org/officeDocument/2006/relationships/hyperlink" Target="http://pbs.twimg.com/profile_images/1189735312077053952/IMCd1Z8a_normal.jpg" TargetMode="External" /><Relationship Id="rId380" Type="http://schemas.openxmlformats.org/officeDocument/2006/relationships/hyperlink" Target="http://pbs.twimg.com/profile_images/3726567971/bff44e18947791e98685fb866d30c48a_normal.jpeg" TargetMode="External" /><Relationship Id="rId381" Type="http://schemas.openxmlformats.org/officeDocument/2006/relationships/hyperlink" Target="http://pbs.twimg.com/profile_images/1193744549971202050/ViutcTJY_normal.jpg" TargetMode="External" /><Relationship Id="rId382" Type="http://schemas.openxmlformats.org/officeDocument/2006/relationships/hyperlink" Target="http://pbs.twimg.com/profile_images/808711505638289408/8WI0T6LH_normal.jpg" TargetMode="External" /><Relationship Id="rId383" Type="http://schemas.openxmlformats.org/officeDocument/2006/relationships/hyperlink" Target="http://pbs.twimg.com/profile_images/1010497585965133825/1Fz_v_61_normal.jpg" TargetMode="External" /><Relationship Id="rId384" Type="http://schemas.openxmlformats.org/officeDocument/2006/relationships/hyperlink" Target="http://pbs.twimg.com/profile_images/866720440974286848/naXTIW8u_normal.jpg" TargetMode="External" /><Relationship Id="rId385" Type="http://schemas.openxmlformats.org/officeDocument/2006/relationships/hyperlink" Target="http://pbs.twimg.com/profile_images/1157361163983884288/nbfMB0Fx_normal.jpg" TargetMode="External" /><Relationship Id="rId386" Type="http://schemas.openxmlformats.org/officeDocument/2006/relationships/hyperlink" Target="http://pbs.twimg.com/profile_images/378800000751952076/efc8d0e0d8f40780eac14890a349fb52_normal.jpeg" TargetMode="External" /><Relationship Id="rId387" Type="http://schemas.openxmlformats.org/officeDocument/2006/relationships/hyperlink" Target="http://pbs.twimg.com/profile_images/692657187328520192/zeI6TleC_normal.jpg" TargetMode="External" /><Relationship Id="rId388" Type="http://schemas.openxmlformats.org/officeDocument/2006/relationships/hyperlink" Target="http://pbs.twimg.com/profile_images/1168837767125712896/ZMTuVJe4_normal.jpg" TargetMode="External" /><Relationship Id="rId389" Type="http://schemas.openxmlformats.org/officeDocument/2006/relationships/hyperlink" Target="http://pbs.twimg.com/profile_images/1182859423254892544/5QlxWl64_normal.jpg" TargetMode="External" /><Relationship Id="rId390" Type="http://schemas.openxmlformats.org/officeDocument/2006/relationships/hyperlink" Target="http://pbs.twimg.com/profile_images/938569742423429120/eNJniOut_normal.jpg" TargetMode="External" /><Relationship Id="rId391" Type="http://schemas.openxmlformats.org/officeDocument/2006/relationships/hyperlink" Target="http://pbs.twimg.com/profile_images/1194297558656520193/XfPeaZk-_normal.png" TargetMode="External" /><Relationship Id="rId392" Type="http://schemas.openxmlformats.org/officeDocument/2006/relationships/hyperlink" Target="http://pbs.twimg.com/profile_images/509262764158615552/5FXgWCjr_normal.jpeg" TargetMode="External" /><Relationship Id="rId393" Type="http://schemas.openxmlformats.org/officeDocument/2006/relationships/hyperlink" Target="http://pbs.twimg.com/profile_images/1152811940256686080/0cvcqb4M_normal.jpg" TargetMode="External" /><Relationship Id="rId394" Type="http://schemas.openxmlformats.org/officeDocument/2006/relationships/hyperlink" Target="http://pbs.twimg.com/profile_images/1177434728540061696/ceGSzSei_normal.jpg" TargetMode="External" /><Relationship Id="rId395" Type="http://schemas.openxmlformats.org/officeDocument/2006/relationships/hyperlink" Target="http://pbs.twimg.com/profile_images/1026521508611538944/Tk2MhaII_normal.jpg" TargetMode="External" /><Relationship Id="rId396" Type="http://schemas.openxmlformats.org/officeDocument/2006/relationships/hyperlink" Target="http://pbs.twimg.com/profile_images/378800000382901132/6c8ce53cb7a464ca2b914c268340abe6_normal.png" TargetMode="External" /><Relationship Id="rId397" Type="http://schemas.openxmlformats.org/officeDocument/2006/relationships/hyperlink" Target="http://pbs.twimg.com/profile_images/769215828705312768/U_ZhhoH9_normal.jpg" TargetMode="External" /><Relationship Id="rId398" Type="http://schemas.openxmlformats.org/officeDocument/2006/relationships/hyperlink" Target="http://pbs.twimg.com/profile_images/1169660215224143872/xIiC6juh_normal.jpg" TargetMode="External" /><Relationship Id="rId399" Type="http://schemas.openxmlformats.org/officeDocument/2006/relationships/hyperlink" Target="http://pbs.twimg.com/profile_images/1148339148467638276/LLyoxVSH_normal.jpg" TargetMode="External" /><Relationship Id="rId400" Type="http://schemas.openxmlformats.org/officeDocument/2006/relationships/hyperlink" Target="http://pbs.twimg.com/profile_images/1092549305334870016/ZuGhOktk_normal.jpg" TargetMode="External" /><Relationship Id="rId401" Type="http://schemas.openxmlformats.org/officeDocument/2006/relationships/hyperlink" Target="http://pbs.twimg.com/profile_images/1186706424514174982/ptetajD-_normal.jpg" TargetMode="External" /><Relationship Id="rId402" Type="http://schemas.openxmlformats.org/officeDocument/2006/relationships/hyperlink" Target="http://pbs.twimg.com/profile_images/607943440547127297/AdYuGWFV_normal.jpg" TargetMode="External" /><Relationship Id="rId403" Type="http://schemas.openxmlformats.org/officeDocument/2006/relationships/hyperlink" Target="http://pbs.twimg.com/profile_images/1192072851987292160/_gcZ85LI_normal.jpg" TargetMode="External" /><Relationship Id="rId404" Type="http://schemas.openxmlformats.org/officeDocument/2006/relationships/hyperlink" Target="http://pbs.twimg.com/profile_images/1115798458131197953/sZ6oyVJB_normal.png" TargetMode="External" /><Relationship Id="rId405" Type="http://schemas.openxmlformats.org/officeDocument/2006/relationships/hyperlink" Target="http://pbs.twimg.com/profile_images/1003662005373427712/yDU36WO9_normal.jpg" TargetMode="External" /><Relationship Id="rId406" Type="http://schemas.openxmlformats.org/officeDocument/2006/relationships/hyperlink" Target="http://pbs.twimg.com/profile_images/1017122729357553666/KqO-IE6p_normal.jpg" TargetMode="External" /><Relationship Id="rId407" Type="http://schemas.openxmlformats.org/officeDocument/2006/relationships/hyperlink" Target="http://pbs.twimg.com/profile_images/858099323254558720/dSqPtzP9_normal.jpg" TargetMode="External" /><Relationship Id="rId408" Type="http://schemas.openxmlformats.org/officeDocument/2006/relationships/hyperlink" Target="http://pbs.twimg.com/profile_images/934186716562419714/oexywtUW_normal.jpg" TargetMode="External" /><Relationship Id="rId409" Type="http://schemas.openxmlformats.org/officeDocument/2006/relationships/hyperlink" Target="http://pbs.twimg.com/profile_images/562540822625669121/xyvo7Ef2_normal.jpeg" TargetMode="External" /><Relationship Id="rId410" Type="http://schemas.openxmlformats.org/officeDocument/2006/relationships/hyperlink" Target="http://pbs.twimg.com/profile_images/874321567215345664/fXyTR2GK_normal.jpg" TargetMode="External" /><Relationship Id="rId411" Type="http://schemas.openxmlformats.org/officeDocument/2006/relationships/hyperlink" Target="http://pbs.twimg.com/profile_images/1012138313866776577/eOVSmf2Y_normal.jpg" TargetMode="External" /><Relationship Id="rId412" Type="http://schemas.openxmlformats.org/officeDocument/2006/relationships/hyperlink" Target="http://pbs.twimg.com/profile_images/1169288515512872966/Bz-9B162_normal.jpg" TargetMode="External" /><Relationship Id="rId413" Type="http://schemas.openxmlformats.org/officeDocument/2006/relationships/hyperlink" Target="http://pbs.twimg.com/profile_images/1206808899/leaf-200_normal.jpg" TargetMode="External" /><Relationship Id="rId414" Type="http://schemas.openxmlformats.org/officeDocument/2006/relationships/hyperlink" Target="http://pbs.twimg.com/profile_images/1032290871872344064/ihuNU6Ny_normal.jp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pbs.twimg.com/profile_images/1066801391153246209/Jv9xJQ-H_normal.jpg" TargetMode="External" /><Relationship Id="rId417" Type="http://schemas.openxmlformats.org/officeDocument/2006/relationships/hyperlink" Target="http://pbs.twimg.com/profile_images/1008107008631992320/4V1vr0hC_normal.jpg" TargetMode="External" /><Relationship Id="rId418" Type="http://schemas.openxmlformats.org/officeDocument/2006/relationships/hyperlink" Target="http://pbs.twimg.com/profile_images/1144234018352902144/Hdt9zQon_normal.png" TargetMode="External" /><Relationship Id="rId419" Type="http://schemas.openxmlformats.org/officeDocument/2006/relationships/hyperlink" Target="http://pbs.twimg.com/profile_images/1188215761879199745/4r00iAnM_normal.jpg" TargetMode="External" /><Relationship Id="rId420" Type="http://schemas.openxmlformats.org/officeDocument/2006/relationships/hyperlink" Target="http://pbs.twimg.com/profile_images/702620331064827904/L22Rocse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1184415129326280704/VQyaL6Jy_normal.jpg" TargetMode="External" /><Relationship Id="rId423" Type="http://schemas.openxmlformats.org/officeDocument/2006/relationships/hyperlink" Target="http://pbs.twimg.com/profile_images/992386297544224768/kksTaYWq_normal.jpg" TargetMode="External" /><Relationship Id="rId424" Type="http://schemas.openxmlformats.org/officeDocument/2006/relationships/hyperlink" Target="http://pbs.twimg.com/profile_images/1159154728384811008/1NZ2dVWk_normal.jpg" TargetMode="External" /><Relationship Id="rId425" Type="http://schemas.openxmlformats.org/officeDocument/2006/relationships/hyperlink" Target="http://pbs.twimg.com/profile_images/426024784279781376/gXTnxyDD_normal.jpeg" TargetMode="External" /><Relationship Id="rId426" Type="http://schemas.openxmlformats.org/officeDocument/2006/relationships/hyperlink" Target="http://pbs.twimg.com/profile_images/958655642419408896/XGC1QlVM_normal.jpg" TargetMode="External" /><Relationship Id="rId427" Type="http://schemas.openxmlformats.org/officeDocument/2006/relationships/hyperlink" Target="http://pbs.twimg.com/profile_images/502816272208232448/1m3pU-Rb_normal.jpeg" TargetMode="External" /><Relationship Id="rId428" Type="http://schemas.openxmlformats.org/officeDocument/2006/relationships/hyperlink" Target="http://pbs.twimg.com/profile_images/592490033451573251/_d-VGrJE_normal.jpg" TargetMode="External" /><Relationship Id="rId429" Type="http://schemas.openxmlformats.org/officeDocument/2006/relationships/hyperlink" Target="http://pbs.twimg.com/profile_images/1170438951930388480/XQpZgBL9_normal.jpg" TargetMode="External" /><Relationship Id="rId430" Type="http://schemas.openxmlformats.org/officeDocument/2006/relationships/hyperlink" Target="http://pbs.twimg.com/profile_images/1191675667491897344/kNYHmmzr_normal.jpg" TargetMode="External" /><Relationship Id="rId431" Type="http://schemas.openxmlformats.org/officeDocument/2006/relationships/hyperlink" Target="http://pbs.twimg.com/profile_images/1025406011597774848/MQDkAuIA_normal.jpg" TargetMode="External" /><Relationship Id="rId432" Type="http://schemas.openxmlformats.org/officeDocument/2006/relationships/hyperlink" Target="http://pbs.twimg.com/profile_images/1187891726314291200/VT6K96sR_normal.jpg" TargetMode="External" /><Relationship Id="rId433" Type="http://schemas.openxmlformats.org/officeDocument/2006/relationships/hyperlink" Target="http://pbs.twimg.com/profile_images/1116137265447800834/E-msxmNA_normal.jpg" TargetMode="External" /><Relationship Id="rId434" Type="http://schemas.openxmlformats.org/officeDocument/2006/relationships/hyperlink" Target="http://pbs.twimg.com/profile_images/1140638147883069440/mW2CnBji_normal.jpg" TargetMode="External" /><Relationship Id="rId435" Type="http://schemas.openxmlformats.org/officeDocument/2006/relationships/hyperlink" Target="http://pbs.twimg.com/profile_images/1177817667698343937/4ZWbKzqU_normal.jpg" TargetMode="External" /><Relationship Id="rId436" Type="http://schemas.openxmlformats.org/officeDocument/2006/relationships/hyperlink" Target="http://pbs.twimg.com/profile_images/969570820044525568/NAFW-1as_normal.jpg" TargetMode="External" /><Relationship Id="rId437" Type="http://schemas.openxmlformats.org/officeDocument/2006/relationships/hyperlink" Target="http://pbs.twimg.com/profile_images/489034242840481793/1DkvwdBA_normal.jpeg" TargetMode="External" /><Relationship Id="rId438" Type="http://schemas.openxmlformats.org/officeDocument/2006/relationships/hyperlink" Target="http://pbs.twimg.com/profile_images/1060271522319925257/fJKwJ0r2_normal.jpg" TargetMode="External" /><Relationship Id="rId439" Type="http://schemas.openxmlformats.org/officeDocument/2006/relationships/hyperlink" Target="http://pbs.twimg.com/profile_images/1022150495627083776/rd-c2bqH_normal.jpg" TargetMode="External" /><Relationship Id="rId440" Type="http://schemas.openxmlformats.org/officeDocument/2006/relationships/hyperlink" Target="http://pbs.twimg.com/profile_images/1166719439112495104/RaMG5-EU_normal.jpg" TargetMode="External" /><Relationship Id="rId441" Type="http://schemas.openxmlformats.org/officeDocument/2006/relationships/hyperlink" Target="http://pbs.twimg.com/profile_images/553624687884763137/kyNPnrip_normal.jpeg" TargetMode="External" /><Relationship Id="rId442" Type="http://schemas.openxmlformats.org/officeDocument/2006/relationships/hyperlink" Target="http://pbs.twimg.com/profile_images/1171493778579812354/32P7LSdR_normal.jpg" TargetMode="External" /><Relationship Id="rId443" Type="http://schemas.openxmlformats.org/officeDocument/2006/relationships/hyperlink" Target="http://pbs.twimg.com/profile_images/1011247250431991813/B0tr6gAg_normal.jpg" TargetMode="External" /><Relationship Id="rId444" Type="http://schemas.openxmlformats.org/officeDocument/2006/relationships/hyperlink" Target="http://pbs.twimg.com/profile_images/1171799576589869056/4lEsSYzi_normal.jpg" TargetMode="External" /><Relationship Id="rId445" Type="http://schemas.openxmlformats.org/officeDocument/2006/relationships/hyperlink" Target="http://pbs.twimg.com/profile_images/1141028960295432193/G3CLSJyG_normal.png" TargetMode="External" /><Relationship Id="rId446" Type="http://schemas.openxmlformats.org/officeDocument/2006/relationships/hyperlink" Target="http://pbs.twimg.com/profile_images/1078344001001062401/hek_KywH_normal.jpg" TargetMode="External" /><Relationship Id="rId447" Type="http://schemas.openxmlformats.org/officeDocument/2006/relationships/hyperlink" Target="http://pbs.twimg.com/profile_images/773912012069928962/FoVzCmSz_normal.jpg" TargetMode="External" /><Relationship Id="rId448" Type="http://schemas.openxmlformats.org/officeDocument/2006/relationships/hyperlink" Target="http://pbs.twimg.com/profile_images/1052604641895170048/hUto0R0l_normal.jpg" TargetMode="External" /><Relationship Id="rId449" Type="http://schemas.openxmlformats.org/officeDocument/2006/relationships/hyperlink" Target="http://pbs.twimg.com/profile_images/892842988275064832/_vnXnDQk_normal.jpg" TargetMode="External" /><Relationship Id="rId450" Type="http://schemas.openxmlformats.org/officeDocument/2006/relationships/hyperlink" Target="http://pbs.twimg.com/profile_images/816978401231859713/XXu6yNDc_normal.jpg" TargetMode="External" /><Relationship Id="rId451" Type="http://schemas.openxmlformats.org/officeDocument/2006/relationships/hyperlink" Target="http://pbs.twimg.com/profile_images/856527359041654788/pQ1ntYCg_normal.jpg" TargetMode="External" /><Relationship Id="rId452" Type="http://schemas.openxmlformats.org/officeDocument/2006/relationships/hyperlink" Target="http://pbs.twimg.com/profile_images/884789859264729089/qcpiiOKR_normal.jpg" TargetMode="External" /><Relationship Id="rId453" Type="http://schemas.openxmlformats.org/officeDocument/2006/relationships/hyperlink" Target="http://pbs.twimg.com/profile_images/807341215431749632/IpBhvjDr_normal.jpg" TargetMode="External" /><Relationship Id="rId454" Type="http://schemas.openxmlformats.org/officeDocument/2006/relationships/hyperlink" Target="http://pbs.twimg.com/profile_images/803972339838881792/Viiy8jzj_normal.jpg" TargetMode="External" /><Relationship Id="rId455" Type="http://schemas.openxmlformats.org/officeDocument/2006/relationships/hyperlink" Target="http://pbs.twimg.com/profile_images/1111339029461680129/xiidx3wM_normal.png" TargetMode="External" /><Relationship Id="rId456" Type="http://schemas.openxmlformats.org/officeDocument/2006/relationships/hyperlink" Target="http://pbs.twimg.com/profile_images/983634456505470976/554Uui3G_normal.jpg" TargetMode="External" /><Relationship Id="rId457" Type="http://schemas.openxmlformats.org/officeDocument/2006/relationships/hyperlink" Target="http://pbs.twimg.com/profile_images/1074612742265307141/MWuBblHY_normal.jpg" TargetMode="External" /><Relationship Id="rId458" Type="http://schemas.openxmlformats.org/officeDocument/2006/relationships/hyperlink" Target="http://pbs.twimg.com/profile_images/801911140947148800/5Ep3QIxI_normal.jpg" TargetMode="External" /><Relationship Id="rId459" Type="http://schemas.openxmlformats.org/officeDocument/2006/relationships/hyperlink" Target="http://pbs.twimg.com/profile_images/2379831705/xde107lhag3sic88n989_normal.png" TargetMode="External" /><Relationship Id="rId460" Type="http://schemas.openxmlformats.org/officeDocument/2006/relationships/hyperlink" Target="http://pbs.twimg.com/profile_images/1067840651742638080/pKUZKTxl_normal.jpg" TargetMode="External" /><Relationship Id="rId461" Type="http://schemas.openxmlformats.org/officeDocument/2006/relationships/hyperlink" Target="http://pbs.twimg.com/profile_images/1015281585023791104/cg5sHv66_normal.jpg" TargetMode="External" /><Relationship Id="rId462" Type="http://schemas.openxmlformats.org/officeDocument/2006/relationships/hyperlink" Target="http://pbs.twimg.com/profile_images/1184505972108283905/Ii-vrRiD_normal.jpg" TargetMode="External" /><Relationship Id="rId463" Type="http://schemas.openxmlformats.org/officeDocument/2006/relationships/hyperlink" Target="http://pbs.twimg.com/profile_images/1179385622231998466/b9x-oqxa_normal.jpg" TargetMode="External" /><Relationship Id="rId464" Type="http://schemas.openxmlformats.org/officeDocument/2006/relationships/hyperlink" Target="http://pbs.twimg.com/profile_images/1188901535851388929/_9nGMr9S_normal.jpg" TargetMode="External" /><Relationship Id="rId465" Type="http://schemas.openxmlformats.org/officeDocument/2006/relationships/hyperlink" Target="http://pbs.twimg.com/profile_images/664847593113915392/9gGp8Ci4_normal.jpg" TargetMode="External" /><Relationship Id="rId466" Type="http://schemas.openxmlformats.org/officeDocument/2006/relationships/hyperlink" Target="http://pbs.twimg.com/profile_images/748115245584031745/NPorJBKH_normal.jpg" TargetMode="External" /><Relationship Id="rId467" Type="http://schemas.openxmlformats.org/officeDocument/2006/relationships/hyperlink" Target="http://pbs.twimg.com/profile_images/858717975871971329/yOPSl6AD_normal.jpg" TargetMode="External" /><Relationship Id="rId468" Type="http://schemas.openxmlformats.org/officeDocument/2006/relationships/hyperlink" Target="http://pbs.twimg.com/profile_images/1260011012/Mdalywork2008_normal.jpg" TargetMode="External" /><Relationship Id="rId469" Type="http://schemas.openxmlformats.org/officeDocument/2006/relationships/hyperlink" Target="http://pbs.twimg.com/profile_images/901994494668795909/Ntl7UrBi_normal.jpg" TargetMode="External" /><Relationship Id="rId470" Type="http://schemas.openxmlformats.org/officeDocument/2006/relationships/hyperlink" Target="http://pbs.twimg.com/profile_images/1005114991966502912/rPz_D_5C_normal.jpg" TargetMode="External" /><Relationship Id="rId471" Type="http://schemas.openxmlformats.org/officeDocument/2006/relationships/hyperlink" Target="http://pbs.twimg.com/profile_images/995015680012496896/elmoS6ZB_normal.jpg" TargetMode="External" /><Relationship Id="rId472" Type="http://schemas.openxmlformats.org/officeDocument/2006/relationships/hyperlink" Target="http://pbs.twimg.com/profile_images/1073056618818920448/Ea4kDKZb_normal.jpg" TargetMode="External" /><Relationship Id="rId473" Type="http://schemas.openxmlformats.org/officeDocument/2006/relationships/hyperlink" Target="http://pbs.twimg.com/profile_images/1171089473284771841/NmpPejGX_normal.jpg" TargetMode="External" /><Relationship Id="rId474" Type="http://schemas.openxmlformats.org/officeDocument/2006/relationships/hyperlink" Target="http://pbs.twimg.com/profile_images/595614500155424769/XM_oW5Al_normal.png" TargetMode="External" /><Relationship Id="rId475" Type="http://schemas.openxmlformats.org/officeDocument/2006/relationships/hyperlink" Target="http://pbs.twimg.com/profile_images/2715034155/fce9ed6982959ddd7036a9d05e09367e_normal.png" TargetMode="External" /><Relationship Id="rId476" Type="http://schemas.openxmlformats.org/officeDocument/2006/relationships/hyperlink" Target="http://pbs.twimg.com/profile_images/1128594325221380096/yFJsXF8P_normal.png" TargetMode="External" /><Relationship Id="rId477" Type="http://schemas.openxmlformats.org/officeDocument/2006/relationships/hyperlink" Target="http://pbs.twimg.com/profile_images/905833204531200001/GbeSjSml_normal.jpg" TargetMode="External" /><Relationship Id="rId478" Type="http://schemas.openxmlformats.org/officeDocument/2006/relationships/hyperlink" Target="http://pbs.twimg.com/profile_images/887030040713719809/GNW3qB4v_normal.jpg" TargetMode="External" /><Relationship Id="rId479" Type="http://schemas.openxmlformats.org/officeDocument/2006/relationships/hyperlink" Target="http://pbs.twimg.com/profile_images/1081990341018869760/HmywntUe_normal.jpg" TargetMode="External" /><Relationship Id="rId480" Type="http://schemas.openxmlformats.org/officeDocument/2006/relationships/hyperlink" Target="http://pbs.twimg.com/profile_images/936808312317681664/2VH7p8ng_normal.jpg" TargetMode="External" /><Relationship Id="rId481" Type="http://schemas.openxmlformats.org/officeDocument/2006/relationships/hyperlink" Target="http://pbs.twimg.com/profile_images/502468503819911170/3n8HpQ_f_normal.jpeg" TargetMode="External" /><Relationship Id="rId482" Type="http://schemas.openxmlformats.org/officeDocument/2006/relationships/hyperlink" Target="http://pbs.twimg.com/profile_images/919014943848108032/ye03lZS-_normal.jpg" TargetMode="External" /><Relationship Id="rId483" Type="http://schemas.openxmlformats.org/officeDocument/2006/relationships/hyperlink" Target="http://pbs.twimg.com/profile_images/878715391333236737/UAJUTwY8_normal.jpg" TargetMode="External" /><Relationship Id="rId484" Type="http://schemas.openxmlformats.org/officeDocument/2006/relationships/hyperlink" Target="http://pbs.twimg.com/profile_images/846164631693508612/PvVvO_xy_normal.jpg" TargetMode="External" /><Relationship Id="rId485" Type="http://schemas.openxmlformats.org/officeDocument/2006/relationships/hyperlink" Target="http://pbs.twimg.com/profile_images/1064915840963764225/azMdSNEB_normal.jpg" TargetMode="External" /><Relationship Id="rId486" Type="http://schemas.openxmlformats.org/officeDocument/2006/relationships/hyperlink" Target="http://pbs.twimg.com/profile_images/1148733386099478533/1g5XriX7_normal.png" TargetMode="External" /><Relationship Id="rId487" Type="http://schemas.openxmlformats.org/officeDocument/2006/relationships/hyperlink" Target="http://pbs.twimg.com/profile_images/1639211597/190752_170324223014760_170323529681496_331130_1686909_n_normal.jpg" TargetMode="External" /><Relationship Id="rId488" Type="http://schemas.openxmlformats.org/officeDocument/2006/relationships/hyperlink" Target="http://pbs.twimg.com/profile_images/992396702572310528/Yuxg5hh4_normal.jpg" TargetMode="External" /><Relationship Id="rId489" Type="http://schemas.openxmlformats.org/officeDocument/2006/relationships/hyperlink" Target="http://pbs.twimg.com/profile_images/672421714869882882/Z68sG7fv_normal.jpg" TargetMode="External" /><Relationship Id="rId490" Type="http://schemas.openxmlformats.org/officeDocument/2006/relationships/hyperlink" Target="http://pbs.twimg.com/profile_images/565212056438059008/owKhLD7o_normal.jpeg" TargetMode="External" /><Relationship Id="rId491" Type="http://schemas.openxmlformats.org/officeDocument/2006/relationships/hyperlink" Target="http://pbs.twimg.com/profile_images/1266319647/2009_Water_Tour_297_normal.jpg" TargetMode="External" /><Relationship Id="rId492" Type="http://schemas.openxmlformats.org/officeDocument/2006/relationships/hyperlink" Target="http://pbs.twimg.com/profile_images/1143504628702691328/8W6ELV_j_normal.jpg" TargetMode="External" /><Relationship Id="rId493" Type="http://schemas.openxmlformats.org/officeDocument/2006/relationships/hyperlink" Target="http://pbs.twimg.com/profile_images/874024839593545728/Q3MWKQpl_normal.jpg" TargetMode="External" /><Relationship Id="rId494" Type="http://schemas.openxmlformats.org/officeDocument/2006/relationships/hyperlink" Target="http://pbs.twimg.com/profile_images/984202035858944000/2XKpw3IG_normal.jpg" TargetMode="External" /><Relationship Id="rId495" Type="http://schemas.openxmlformats.org/officeDocument/2006/relationships/hyperlink" Target="http://pbs.twimg.com/profile_images/972315392285736960/yTc2lUw1_normal.jpg" TargetMode="External" /><Relationship Id="rId496" Type="http://schemas.openxmlformats.org/officeDocument/2006/relationships/hyperlink" Target="http://pbs.twimg.com/profile_images/951893133914144768/0zYitisF_normal.jpg" TargetMode="External" /><Relationship Id="rId497" Type="http://schemas.openxmlformats.org/officeDocument/2006/relationships/hyperlink" Target="http://pbs.twimg.com/profile_images/1022509641719312385/2svvmsyj_normal.jpg" TargetMode="External" /><Relationship Id="rId498" Type="http://schemas.openxmlformats.org/officeDocument/2006/relationships/hyperlink" Target="http://pbs.twimg.com/profile_images/891361823265402880/LbDfMOop_normal.jpg" TargetMode="External" /><Relationship Id="rId499" Type="http://schemas.openxmlformats.org/officeDocument/2006/relationships/hyperlink" Target="http://pbs.twimg.com/profile_images/885171092188532737/RN-Xynsf_normal.jpg" TargetMode="External" /><Relationship Id="rId500" Type="http://schemas.openxmlformats.org/officeDocument/2006/relationships/hyperlink" Target="http://pbs.twimg.com/profile_images/1145517762447630336/oG-uFTwO_normal.png" TargetMode="External" /><Relationship Id="rId501" Type="http://schemas.openxmlformats.org/officeDocument/2006/relationships/hyperlink" Target="http://pbs.twimg.com/profile_images/1083381989363892224/EU6gbdVK_normal.jpg" TargetMode="External" /><Relationship Id="rId502" Type="http://schemas.openxmlformats.org/officeDocument/2006/relationships/hyperlink" Target="http://pbs.twimg.com/profile_images/867749276969041920/bYKdV5_t_normal.jpg" TargetMode="External" /><Relationship Id="rId503" Type="http://schemas.openxmlformats.org/officeDocument/2006/relationships/hyperlink" Target="http://pbs.twimg.com/profile_images/1054809095243321344/irS834_A_normal.jpg" TargetMode="External" /><Relationship Id="rId504" Type="http://schemas.openxmlformats.org/officeDocument/2006/relationships/hyperlink" Target="http://pbs.twimg.com/profile_images/3383548792/133e4da39c4016853108b38136c021ba_normal.jpeg" TargetMode="External" /><Relationship Id="rId505" Type="http://schemas.openxmlformats.org/officeDocument/2006/relationships/hyperlink" Target="http://pbs.twimg.com/profile_images/1169095678498394118/t5UsM-ib_normal.jpg" TargetMode="External" /><Relationship Id="rId506" Type="http://schemas.openxmlformats.org/officeDocument/2006/relationships/hyperlink" Target="http://pbs.twimg.com/profile_images/841429728657580036/_KAJv8es_normal.jpg" TargetMode="External" /><Relationship Id="rId507" Type="http://schemas.openxmlformats.org/officeDocument/2006/relationships/hyperlink" Target="http://pbs.twimg.com/profile_images/1063435487606710272/qKxX5vga_normal.jpg" TargetMode="External" /><Relationship Id="rId508" Type="http://schemas.openxmlformats.org/officeDocument/2006/relationships/hyperlink" Target="http://pbs.twimg.com/profile_images/454614393519472642/EgRaulju_normal.jpeg" TargetMode="External" /><Relationship Id="rId509" Type="http://schemas.openxmlformats.org/officeDocument/2006/relationships/hyperlink" Target="http://pbs.twimg.com/profile_images/948886222373519361/DY9IkZro_normal.jpg" TargetMode="External" /><Relationship Id="rId510" Type="http://schemas.openxmlformats.org/officeDocument/2006/relationships/hyperlink" Target="http://pbs.twimg.com/profile_images/565710210614824960/_tjijrkv_normal.jpeg" TargetMode="External" /><Relationship Id="rId511" Type="http://schemas.openxmlformats.org/officeDocument/2006/relationships/hyperlink" Target="http://pbs.twimg.com/profile_images/1842434016/ea_avatar_normal.png" TargetMode="External" /><Relationship Id="rId512" Type="http://schemas.openxmlformats.org/officeDocument/2006/relationships/hyperlink" Target="http://pbs.twimg.com/profile_images/822379248056795139/s1sqOXyr_normal.jpg" TargetMode="External" /><Relationship Id="rId513" Type="http://schemas.openxmlformats.org/officeDocument/2006/relationships/hyperlink" Target="http://pbs.twimg.com/profile_images/606911556811526144/zldLM40W_normal.jpg" TargetMode="External" /><Relationship Id="rId514" Type="http://schemas.openxmlformats.org/officeDocument/2006/relationships/hyperlink" Target="http://pbs.twimg.com/profile_images/981537208380268544/c0aGcYlF_normal.jpg" TargetMode="External" /><Relationship Id="rId515" Type="http://schemas.openxmlformats.org/officeDocument/2006/relationships/hyperlink" Target="http://pbs.twimg.com/profile_images/1084175947413127168/WYByUf3s_normal.jpg" TargetMode="External" /><Relationship Id="rId516" Type="http://schemas.openxmlformats.org/officeDocument/2006/relationships/hyperlink" Target="http://pbs.twimg.com/profile_images/1114272663650725888/Qn804kYC_normal.png" TargetMode="External" /><Relationship Id="rId517" Type="http://schemas.openxmlformats.org/officeDocument/2006/relationships/hyperlink" Target="http://pbs.twimg.com/profile_images/1124900018991792128/LTA1pCu-_normal.jpg" TargetMode="External" /><Relationship Id="rId518" Type="http://schemas.openxmlformats.org/officeDocument/2006/relationships/hyperlink" Target="http://pbs.twimg.com/profile_images/448301181324894208/vqY_gIaL_normal.jpeg" TargetMode="External" /><Relationship Id="rId519" Type="http://schemas.openxmlformats.org/officeDocument/2006/relationships/hyperlink" Target="https://twitter.com/marion12moore" TargetMode="External" /><Relationship Id="rId520" Type="http://schemas.openxmlformats.org/officeDocument/2006/relationships/hyperlink" Target="https://twitter.com/stantec" TargetMode="External" /><Relationship Id="rId521" Type="http://schemas.openxmlformats.org/officeDocument/2006/relationships/hyperlink" Target="https://twitter.com/bbundale" TargetMode="External" /><Relationship Id="rId522" Type="http://schemas.openxmlformats.org/officeDocument/2006/relationships/hyperlink" Target="https://twitter.com/cnsopb" TargetMode="External" /><Relationship Id="rId523" Type="http://schemas.openxmlformats.org/officeDocument/2006/relationships/hyperlink" Target="https://twitter.com/bigjmcc" TargetMode="External" /><Relationship Id="rId524" Type="http://schemas.openxmlformats.org/officeDocument/2006/relationships/hyperlink" Target="https://twitter.com/bastet_luxor" TargetMode="External" /><Relationship Id="rId525" Type="http://schemas.openxmlformats.org/officeDocument/2006/relationships/hyperlink" Target="https://twitter.com/boxcanoe" TargetMode="External" /><Relationship Id="rId526" Type="http://schemas.openxmlformats.org/officeDocument/2006/relationships/hyperlink" Target="https://twitter.com/nsliberal" TargetMode="External" /><Relationship Id="rId527" Type="http://schemas.openxmlformats.org/officeDocument/2006/relationships/hyperlink" Target="https://twitter.com/craigrussell10" TargetMode="External" /><Relationship Id="rId528" Type="http://schemas.openxmlformats.org/officeDocument/2006/relationships/hyperlink" Target="https://twitter.com/oeg_offshore" TargetMode="External" /><Relationship Id="rId529" Type="http://schemas.openxmlformats.org/officeDocument/2006/relationships/hyperlink" Target="https://twitter.com/muiroffowlis" TargetMode="External" /><Relationship Id="rId530" Type="http://schemas.openxmlformats.org/officeDocument/2006/relationships/hyperlink" Target="https://twitter.com/capecoraldaily" TargetMode="External" /><Relationship Id="rId531" Type="http://schemas.openxmlformats.org/officeDocument/2006/relationships/hyperlink" Target="https://twitter.com/hulagirlpam" TargetMode="External" /><Relationship Id="rId532" Type="http://schemas.openxmlformats.org/officeDocument/2006/relationships/hyperlink" Target="https://twitter.com/perfoblogger" TargetMode="External" /><Relationship Id="rId533" Type="http://schemas.openxmlformats.org/officeDocument/2006/relationships/hyperlink" Target="https://twitter.com/get_regrann" TargetMode="External" /><Relationship Id="rId534" Type="http://schemas.openxmlformats.org/officeDocument/2006/relationships/hyperlink" Target="https://twitter.com/nc_sasquatch" TargetMode="External" /><Relationship Id="rId535" Type="http://schemas.openxmlformats.org/officeDocument/2006/relationships/hyperlink" Target="https://twitter.com/roycoopernc" TargetMode="External" /><Relationship Id="rId536" Type="http://schemas.openxmlformats.org/officeDocument/2006/relationships/hyperlink" Target="https://twitter.com/janiceplus9" TargetMode="External" /><Relationship Id="rId537" Type="http://schemas.openxmlformats.org/officeDocument/2006/relationships/hyperlink" Target="https://twitter.com/brocorankin" TargetMode="External" /><Relationship Id="rId538" Type="http://schemas.openxmlformats.org/officeDocument/2006/relationships/hyperlink" Target="https://twitter.com/dartmouthcommon" TargetMode="External" /><Relationship Id="rId539" Type="http://schemas.openxmlformats.org/officeDocument/2006/relationships/hyperlink" Target="https://twitter.com/peterhfx" TargetMode="External" /><Relationship Id="rId540" Type="http://schemas.openxmlformats.org/officeDocument/2006/relationships/hyperlink" Target="https://twitter.com/emgfind" TargetMode="External" /><Relationship Id="rId541" Type="http://schemas.openxmlformats.org/officeDocument/2006/relationships/hyperlink" Target="https://twitter.com/juliemceachern1" TargetMode="External" /><Relationship Id="rId542" Type="http://schemas.openxmlformats.org/officeDocument/2006/relationships/hyperlink" Target="https://twitter.com/asaintl" TargetMode="External" /><Relationship Id="rId543" Type="http://schemas.openxmlformats.org/officeDocument/2006/relationships/hyperlink" Target="https://twitter.com/milneice" TargetMode="External" /><Relationship Id="rId544" Type="http://schemas.openxmlformats.org/officeDocument/2006/relationships/hyperlink" Target="https://twitter.com/nsrasta" TargetMode="External" /><Relationship Id="rId545" Type="http://schemas.openxmlformats.org/officeDocument/2006/relationships/hyperlink" Target="https://twitter.com/riskparty63" TargetMode="External" /><Relationship Id="rId546" Type="http://schemas.openxmlformats.org/officeDocument/2006/relationships/hyperlink" Target="https://twitter.com/krkgroupservice" TargetMode="External" /><Relationship Id="rId547" Type="http://schemas.openxmlformats.org/officeDocument/2006/relationships/hyperlink" Target="https://twitter.com/gcvoters" TargetMode="External" /><Relationship Id="rId548" Type="http://schemas.openxmlformats.org/officeDocument/2006/relationships/hyperlink" Target="https://twitter.com/allonehealth" TargetMode="External" /><Relationship Id="rId549" Type="http://schemas.openxmlformats.org/officeDocument/2006/relationships/hyperlink" Target="https://twitter.com/solidarityhfx" TargetMode="External" /><Relationship Id="rId550" Type="http://schemas.openxmlformats.org/officeDocument/2006/relationships/hyperlink" Target="https://twitter.com/ns_advocate" TargetMode="External" /><Relationship Id="rId551" Type="http://schemas.openxmlformats.org/officeDocument/2006/relationships/hyperlink" Target="https://twitter.com/noraondariviera" TargetMode="External" /><Relationship Id="rId552" Type="http://schemas.openxmlformats.org/officeDocument/2006/relationships/hyperlink" Target="https://twitter.com/beccabluesky" TargetMode="External" /><Relationship Id="rId553" Type="http://schemas.openxmlformats.org/officeDocument/2006/relationships/hyperlink" Target="https://twitter.com/tommychong840" TargetMode="External" /><Relationship Id="rId554" Type="http://schemas.openxmlformats.org/officeDocument/2006/relationships/hyperlink" Target="https://twitter.com/megmcmorris" TargetMode="External" /><Relationship Id="rId555" Type="http://schemas.openxmlformats.org/officeDocument/2006/relationships/hyperlink" Target="https://twitter.com/devetrobert" TargetMode="External" /><Relationship Id="rId556" Type="http://schemas.openxmlformats.org/officeDocument/2006/relationships/hyperlink" Target="https://twitter.com/ma_mchugh" TargetMode="External" /><Relationship Id="rId557" Type="http://schemas.openxmlformats.org/officeDocument/2006/relationships/hyperlink" Target="https://twitter.com/doinallrightbye" TargetMode="External" /><Relationship Id="rId558" Type="http://schemas.openxmlformats.org/officeDocument/2006/relationships/hyperlink" Target="https://twitter.com/gorman_mary" TargetMode="External" /><Relationship Id="rId559" Type="http://schemas.openxmlformats.org/officeDocument/2006/relationships/hyperlink" Target="https://twitter.com/uswatermaker" TargetMode="External" /><Relationship Id="rId560" Type="http://schemas.openxmlformats.org/officeDocument/2006/relationships/hyperlink" Target="https://twitter.com/waterdesal" TargetMode="External" /><Relationship Id="rId561" Type="http://schemas.openxmlformats.org/officeDocument/2006/relationships/hyperlink" Target="https://twitter.com/arcworksca" TargetMode="External" /><Relationship Id="rId562" Type="http://schemas.openxmlformats.org/officeDocument/2006/relationships/hyperlink" Target="https://twitter.com/suomigirl987" TargetMode="External" /><Relationship Id="rId563" Type="http://schemas.openxmlformats.org/officeDocument/2006/relationships/hyperlink" Target="https://twitter.com/oceana" TargetMode="External" /><Relationship Id="rId564" Type="http://schemas.openxmlformats.org/officeDocument/2006/relationships/hyperlink" Target="https://twitter.com/ty_savoy" TargetMode="External" /><Relationship Id="rId565" Type="http://schemas.openxmlformats.org/officeDocument/2006/relationships/hyperlink" Target="https://twitter.com/kevinrns" TargetMode="External" /><Relationship Id="rId566" Type="http://schemas.openxmlformats.org/officeDocument/2006/relationships/hyperlink" Target="https://twitter.com/councilofcdns" TargetMode="External" /><Relationship Id="rId567" Type="http://schemas.openxmlformats.org/officeDocument/2006/relationships/hyperlink" Target="https://twitter.com/surfrider" TargetMode="External" /><Relationship Id="rId568" Type="http://schemas.openxmlformats.org/officeDocument/2006/relationships/hyperlink" Target="https://twitter.com/peiseaweed" TargetMode="External" /><Relationship Id="rId569" Type="http://schemas.openxmlformats.org/officeDocument/2006/relationships/hyperlink" Target="https://twitter.com/bjordheim91" TargetMode="External" /><Relationship Id="rId570" Type="http://schemas.openxmlformats.org/officeDocument/2006/relationships/hyperlink" Target="https://twitter.com/earthling_47" TargetMode="External" /><Relationship Id="rId571" Type="http://schemas.openxmlformats.org/officeDocument/2006/relationships/hyperlink" Target="https://twitter.com/ncelenviro" TargetMode="External" /><Relationship Id="rId572" Type="http://schemas.openxmlformats.org/officeDocument/2006/relationships/hyperlink" Target="https://twitter.com/enviro_techie" TargetMode="External" /><Relationship Id="rId573" Type="http://schemas.openxmlformats.org/officeDocument/2006/relationships/hyperlink" Target="https://twitter.com/janer54" TargetMode="External" /><Relationship Id="rId574" Type="http://schemas.openxmlformats.org/officeDocument/2006/relationships/hyperlink" Target="https://twitter.com/kendallrworth" TargetMode="External" /><Relationship Id="rId575" Type="http://schemas.openxmlformats.org/officeDocument/2006/relationships/hyperlink" Target="https://twitter.com/robintress" TargetMode="External" /><Relationship Id="rId576" Type="http://schemas.openxmlformats.org/officeDocument/2006/relationships/hyperlink" Target="https://twitter.com/infomorning" TargetMode="External" /><Relationship Id="rId577" Type="http://schemas.openxmlformats.org/officeDocument/2006/relationships/hyperlink" Target="https://twitter.com/maptheblue" TargetMode="External" /><Relationship Id="rId578" Type="http://schemas.openxmlformats.org/officeDocument/2006/relationships/hyperlink" Target="https://twitter.com/ffaw_unifor" TargetMode="External" /><Relationship Id="rId579" Type="http://schemas.openxmlformats.org/officeDocument/2006/relationships/hyperlink" Target="https://twitter.com/letsfishsmarter" TargetMode="External" /><Relationship Id="rId580" Type="http://schemas.openxmlformats.org/officeDocument/2006/relationships/hyperlink" Target="https://twitter.com/barbaraxlow" TargetMode="External" /><Relationship Id="rId581" Type="http://schemas.openxmlformats.org/officeDocument/2006/relationships/hyperlink" Target="https://twitter.com/cate_johnson" TargetMode="External" /><Relationship Id="rId582" Type="http://schemas.openxmlformats.org/officeDocument/2006/relationships/hyperlink" Target="https://twitter.com/jess_puddister" TargetMode="External" /><Relationship Id="rId583" Type="http://schemas.openxmlformats.org/officeDocument/2006/relationships/hyperlink" Target="https://twitter.com/chewan59228792" TargetMode="External" /><Relationship Id="rId584" Type="http://schemas.openxmlformats.org/officeDocument/2006/relationships/hyperlink" Target="https://twitter.com/sendavidwatters" TargetMode="External" /><Relationship Id="rId585" Type="http://schemas.openxmlformats.org/officeDocument/2006/relationships/hyperlink" Target="https://twitter.com/michellegoats1" TargetMode="External" /><Relationship Id="rId586" Type="http://schemas.openxmlformats.org/officeDocument/2006/relationships/hyperlink" Target="https://twitter.com/dylanpenner" TargetMode="External" /><Relationship Id="rId587" Type="http://schemas.openxmlformats.org/officeDocument/2006/relationships/hyperlink" Target="https://twitter.com/muhsitorus" TargetMode="External" /><Relationship Id="rId588" Type="http://schemas.openxmlformats.org/officeDocument/2006/relationships/hyperlink" Target="https://twitter.com/parkerhydr" TargetMode="External" /><Relationship Id="rId589" Type="http://schemas.openxmlformats.org/officeDocument/2006/relationships/hyperlink" Target="https://twitter.com/healthyforestns" TargetMode="External" /><Relationship Id="rId590" Type="http://schemas.openxmlformats.org/officeDocument/2006/relationships/hyperlink" Target="https://twitter.com/hfxexaminer" TargetMode="External" /><Relationship Id="rId591" Type="http://schemas.openxmlformats.org/officeDocument/2006/relationships/hyperlink" Target="https://twitter.com/washingtonpost" TargetMode="External" /><Relationship Id="rId592" Type="http://schemas.openxmlformats.org/officeDocument/2006/relationships/hyperlink" Target="https://twitter.com/bydarrylfears" TargetMode="External" /><Relationship Id="rId593" Type="http://schemas.openxmlformats.org/officeDocument/2006/relationships/hyperlink" Target="https://twitter.com/jaimebattiste" TargetMode="External" /><Relationship Id="rId594" Type="http://schemas.openxmlformats.org/officeDocument/2006/relationships/hyperlink" Target="https://twitter.com/geoffregan" TargetMode="External" /><Relationship Id="rId595" Type="http://schemas.openxmlformats.org/officeDocument/2006/relationships/hyperlink" Target="https://twitter.com/darrellsamson" TargetMode="External" /><Relationship Id="rId596" Type="http://schemas.openxmlformats.org/officeDocument/2006/relationships/hyperlink" Target="https://twitter.com/darrenfisherns" TargetMode="External" /><Relationship Id="rId597" Type="http://schemas.openxmlformats.org/officeDocument/2006/relationships/hyperlink" Target="https://twitter.com/andyfillmorehfx" TargetMode="External" /><Relationship Id="rId598" Type="http://schemas.openxmlformats.org/officeDocument/2006/relationships/hyperlink" Target="https://twitter.com/cathmckenna" TargetMode="External" /><Relationship Id="rId599" Type="http://schemas.openxmlformats.org/officeDocument/2006/relationships/hyperlink" Target="https://twitter.com/davidmahernl" TargetMode="External" /><Relationship Id="rId600" Type="http://schemas.openxmlformats.org/officeDocument/2006/relationships/hyperlink" Target="https://twitter.com/tim_bousquet" TargetMode="External" /><Relationship Id="rId601" Type="http://schemas.openxmlformats.org/officeDocument/2006/relationships/hyperlink" Target="https://twitter.com/caora_mck" TargetMode="External" /><Relationship Id="rId602" Type="http://schemas.openxmlformats.org/officeDocument/2006/relationships/hyperlink" Target="https://twitter.com/tarynalgrant" TargetMode="External" /><Relationship Id="rId603" Type="http://schemas.openxmlformats.org/officeDocument/2006/relationships/hyperlink" Target="https://twitter.com/nspc" TargetMode="External" /><Relationship Id="rId604" Type="http://schemas.openxmlformats.org/officeDocument/2006/relationships/hyperlink" Target="https://twitter.com/nsndp" TargetMode="External" /><Relationship Id="rId605" Type="http://schemas.openxmlformats.org/officeDocument/2006/relationships/hyperlink" Target="https://twitter.com/joan_baxter" TargetMode="External" /><Relationship Id="rId606" Type="http://schemas.openxmlformats.org/officeDocument/2006/relationships/hyperlink" Target="https://twitter.com/ecelaw" TargetMode="External" /><Relationship Id="rId607" Type="http://schemas.openxmlformats.org/officeDocument/2006/relationships/hyperlink" Target="https://twitter.com/ecologyaction" TargetMode="External" /><Relationship Id="rId608" Type="http://schemas.openxmlformats.org/officeDocument/2006/relationships/hyperlink" Target="https://twitter.com/ctvatlantic" TargetMode="External" /><Relationship Id="rId609" Type="http://schemas.openxmlformats.org/officeDocument/2006/relationships/hyperlink" Target="https://twitter.com/thestarhalifax" TargetMode="External" /><Relationship Id="rId610" Type="http://schemas.openxmlformats.org/officeDocument/2006/relationships/hyperlink" Target="https://twitter.com/cbcns" TargetMode="External" /><Relationship Id="rId611" Type="http://schemas.openxmlformats.org/officeDocument/2006/relationships/hyperlink" Target="https://twitter.com/bill_karsten" TargetMode="External" /><Relationship Id="rId612" Type="http://schemas.openxmlformats.org/officeDocument/2006/relationships/hyperlink" Target="https://twitter.com/pammood" TargetMode="External" /><Relationship Id="rId613" Type="http://schemas.openxmlformats.org/officeDocument/2006/relationships/hyperlink" Target="https://twitter.com/wayemason" TargetMode="External" /><Relationship Id="rId614" Type="http://schemas.openxmlformats.org/officeDocument/2006/relationships/hyperlink" Target="https://twitter.com/ns_energy_mines" TargetMode="External" /><Relationship Id="rId615" Type="http://schemas.openxmlformats.org/officeDocument/2006/relationships/hyperlink" Target="https://twitter.com/thejagmeetsingh" TargetMode="External" /><Relationship Id="rId616" Type="http://schemas.openxmlformats.org/officeDocument/2006/relationships/hyperlink" Target="https://twitter.com/joannrobertshfx" TargetMode="External" /><Relationship Id="rId617" Type="http://schemas.openxmlformats.org/officeDocument/2006/relationships/hyperlink" Target="https://twitter.com/justintrudeau" TargetMode="External" /><Relationship Id="rId618" Type="http://schemas.openxmlformats.org/officeDocument/2006/relationships/hyperlink" Target="https://twitter.com/novamac" TargetMode="External" /><Relationship Id="rId619" Type="http://schemas.openxmlformats.org/officeDocument/2006/relationships/hyperlink" Target="https://twitter.com/nsgov" TargetMode="External" /><Relationship Id="rId620" Type="http://schemas.openxmlformats.org/officeDocument/2006/relationships/hyperlink" Target="https://twitter.com/stephenmcneil" TargetMode="External" /><Relationship Id="rId621" Type="http://schemas.openxmlformats.org/officeDocument/2006/relationships/hyperlink" Target="https://twitter.com/matthewdalywdc" TargetMode="External" /><Relationship Id="rId622" Type="http://schemas.openxmlformats.org/officeDocument/2006/relationships/hyperlink" Target="https://twitter.com/frankscribbler" TargetMode="External" /><Relationship Id="rId623" Type="http://schemas.openxmlformats.org/officeDocument/2006/relationships/hyperlink" Target="https://twitter.com/fcm_online" TargetMode="External" /><Relationship Id="rId624" Type="http://schemas.openxmlformats.org/officeDocument/2006/relationships/hyperlink" Target="https://twitter.com/nsfedmuni" TargetMode="External" /><Relationship Id="rId625" Type="http://schemas.openxmlformats.org/officeDocument/2006/relationships/hyperlink" Target="https://twitter.com/homematterscb" TargetMode="External" /><Relationship Id="rId626" Type="http://schemas.openxmlformats.org/officeDocument/2006/relationships/hyperlink" Target="https://twitter.com/bernjordanmp" TargetMode="External" /><Relationship Id="rId627" Type="http://schemas.openxmlformats.org/officeDocument/2006/relationships/hyperlink" Target="https://twitter.com/ckbwradio" TargetMode="External" /><Relationship Id="rId628" Type="http://schemas.openxmlformats.org/officeDocument/2006/relationships/hyperlink" Target="https://twitter.com/qccrradio" TargetMode="External" /><Relationship Id="rId629" Type="http://schemas.openxmlformats.org/officeDocument/2006/relationships/hyperlink" Target="https://twitter.com/southcoastns" TargetMode="External" /><Relationship Id="rId630" Type="http://schemas.openxmlformats.org/officeDocument/2006/relationships/hyperlink" Target="https://twitter.com/lhnownews" TargetMode="External" /><Relationship Id="rId631" Type="http://schemas.openxmlformats.org/officeDocument/2006/relationships/hyperlink" Target="https://twitter.com/news957" TargetMode="External" /><Relationship Id="rId632" Type="http://schemas.openxmlformats.org/officeDocument/2006/relationships/hyperlink" Target="https://twitter.com/toddveinotte" TargetMode="External" /><Relationship Id="rId633" Type="http://schemas.openxmlformats.org/officeDocument/2006/relationships/hyperlink" Target="https://twitter.com/m_brand" TargetMode="External" /><Relationship Id="rId634" Type="http://schemas.openxmlformats.org/officeDocument/2006/relationships/hyperlink" Target="https://twitter.com/thesmacleodshow" TargetMode="External" /><Relationship Id="rId635" Type="http://schemas.openxmlformats.org/officeDocument/2006/relationships/hyperlink" Target="https://twitter.com/katiehartai" TargetMode="External" /><Relationship Id="rId636" Type="http://schemas.openxmlformats.org/officeDocument/2006/relationships/hyperlink" Target="https://twitter.com/nlsmith99" TargetMode="External" /><Relationship Id="rId637" Type="http://schemas.openxmlformats.org/officeDocument/2006/relationships/hyperlink" Target="https://twitter.com/mondi19999" TargetMode="External" /><Relationship Id="rId638" Type="http://schemas.openxmlformats.org/officeDocument/2006/relationships/hyperlink" Target="https://twitter.com/sierraclubcan" TargetMode="External" /><Relationship Id="rId639" Type="http://schemas.openxmlformats.org/officeDocument/2006/relationships/hyperlink" Target="https://twitter.com/brucestearman" TargetMode="External" /><Relationship Id="rId640" Type="http://schemas.openxmlformats.org/officeDocument/2006/relationships/hyperlink" Target="https://twitter.com/therickhoweshow" TargetMode="External" /><Relationship Id="rId641" Type="http://schemas.openxmlformats.org/officeDocument/2006/relationships/hyperlink" Target="https://twitter.com/greenmission" TargetMode="External" /><Relationship Id="rId642" Type="http://schemas.openxmlformats.org/officeDocument/2006/relationships/hyperlink" Target="https://twitter.com/vocmopenline" TargetMode="External" /><Relationship Id="rId643" Type="http://schemas.openxmlformats.org/officeDocument/2006/relationships/hyperlink" Target="https://twitter.com/gleboutillier" TargetMode="External" /><Relationship Id="rId644" Type="http://schemas.openxmlformats.org/officeDocument/2006/relationships/hyperlink" Target="https://twitter.com/angiles" TargetMode="External" /><Relationship Id="rId645" Type="http://schemas.openxmlformats.org/officeDocument/2006/relationships/hyperlink" Target="https://twitter.com/cnlopb" TargetMode="External" /><Relationship Id="rId646" Type="http://schemas.openxmlformats.org/officeDocument/2006/relationships/hyperlink" Target="https://twitter.com/kevintobin58" TargetMode="External" /><Relationship Id="rId647" Type="http://schemas.openxmlformats.org/officeDocument/2006/relationships/hyperlink" Target="https://twitter.com/juliemreimer" TargetMode="External" /><Relationship Id="rId648" Type="http://schemas.openxmlformats.org/officeDocument/2006/relationships/hyperlink" Target="https://twitter.com/argylecolin" TargetMode="External" /><Relationship Id="rId649" Type="http://schemas.openxmlformats.org/officeDocument/2006/relationships/hyperlink" Target="https://twitter.com/sunns902" TargetMode="External" /><Relationship Id="rId650" Type="http://schemas.openxmlformats.org/officeDocument/2006/relationships/hyperlink" Target="https://twitter.com/opirgtoronto" TargetMode="External" /><Relationship Id="rId651" Type="http://schemas.openxmlformats.org/officeDocument/2006/relationships/hyperlink" Target="https://twitter.com/net2ayurveda" TargetMode="External" /><Relationship Id="rId652" Type="http://schemas.openxmlformats.org/officeDocument/2006/relationships/hyperlink" Target="https://twitter.com/nrdc_af" TargetMode="External" /><Relationship Id="rId653" Type="http://schemas.openxmlformats.org/officeDocument/2006/relationships/hyperlink" Target="https://twitter.com/holisticpsy1" TargetMode="External" /><Relationship Id="rId654" Type="http://schemas.openxmlformats.org/officeDocument/2006/relationships/hyperlink" Target="https://twitter.com/henrymcmaster" TargetMode="External" /><Relationship Id="rId655" Type="http://schemas.openxmlformats.org/officeDocument/2006/relationships/hyperlink" Target="https://twitter.com/turtlewoman777" TargetMode="External" /><Relationship Id="rId656" Type="http://schemas.openxmlformats.org/officeDocument/2006/relationships/hyperlink" Target="https://twitter.com/stateimpactcntr" TargetMode="External" /><Relationship Id="rId657" Type="http://schemas.openxmlformats.org/officeDocument/2006/relationships/hyperlink" Target="https://twitter.com/nschtein" TargetMode="External" /><Relationship Id="rId658" Type="http://schemas.openxmlformats.org/officeDocument/2006/relationships/hyperlink" Target="https://twitter.com/grayhairjoe" TargetMode="External" /><Relationship Id="rId659" Type="http://schemas.openxmlformats.org/officeDocument/2006/relationships/hyperlink" Target="https://twitter.com/nc_governor" TargetMode="External" /><Relationship Id="rId660" Type="http://schemas.openxmlformats.org/officeDocument/2006/relationships/hyperlink" Target="https://twitter.com/tvickbredl" TargetMode="External" /><Relationship Id="rId661" Type="http://schemas.openxmlformats.org/officeDocument/2006/relationships/hyperlink" Target="https://twitter.com/nofrackkeely" TargetMode="External" /><Relationship Id="rId662" Type="http://schemas.openxmlformats.org/officeDocument/2006/relationships/hyperlink" Target="https://twitter.com/plattsoil" TargetMode="External" /><Relationship Id="rId663" Type="http://schemas.openxmlformats.org/officeDocument/2006/relationships/hyperlink" Target="https://twitter.com/danbacher" TargetMode="External" /><Relationship Id="rId664" Type="http://schemas.openxmlformats.org/officeDocument/2006/relationships/hyperlink" Target="https://twitter.com/enviroaction" TargetMode="External" /><Relationship Id="rId665" Type="http://schemas.openxmlformats.org/officeDocument/2006/relationships/hyperlink" Target="https://twitter.com/kevindk82" TargetMode="External" /><Relationship Id="rId666" Type="http://schemas.openxmlformats.org/officeDocument/2006/relationships/hyperlink" Target="https://twitter.com/brianfrosh" TargetMode="External" /><Relationship Id="rId667" Type="http://schemas.openxmlformats.org/officeDocument/2006/relationships/hyperlink" Target="https://twitter.com/alexreagan123" TargetMode="External" /><Relationship Id="rId668" Type="http://schemas.openxmlformats.org/officeDocument/2006/relationships/hyperlink" Target="https://twitter.com/gavinnewsom" TargetMode="External" /><Relationship Id="rId669" Type="http://schemas.openxmlformats.org/officeDocument/2006/relationships/hyperlink" Target="https://twitter.com/smartassredfish" TargetMode="External" /><Relationship Id="rId670" Type="http://schemas.openxmlformats.org/officeDocument/2006/relationships/hyperlink" Target="https://twitter.com/epsilonm" TargetMode="External" /><Relationship Id="rId671" Type="http://schemas.openxmlformats.org/officeDocument/2006/relationships/hyperlink" Target="https://twitter.com/a" TargetMode="External" /><Relationship Id="rId672" Type="http://schemas.openxmlformats.org/officeDocument/2006/relationships/comments" Target="../comments2.xml" /><Relationship Id="rId673" Type="http://schemas.openxmlformats.org/officeDocument/2006/relationships/vmlDrawing" Target="../drawings/vmlDrawing2.vml" /><Relationship Id="rId674" Type="http://schemas.openxmlformats.org/officeDocument/2006/relationships/table" Target="../tables/table2.xml" /><Relationship Id="rId6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bigjmcc/status/1192099414451593217" TargetMode="External" /><Relationship Id="rId2" Type="http://schemas.openxmlformats.org/officeDocument/2006/relationships/hyperlink" Target="https://nodexlgraphgallery.org/Pages/Graph.aspx?graphID=180127" TargetMode="External" /><Relationship Id="rId3" Type="http://schemas.openxmlformats.org/officeDocument/2006/relationships/hyperlink" Target="https://twitter.com/chronicleherald/status/1191841368601182208" TargetMode="External" /><Relationship Id="rId4" Type="http://schemas.openxmlformats.org/officeDocument/2006/relationships/hyperlink" Target="https://www.cbc.ca/listen/live-radio/1-27-information-morning-ns/clip/15745117-twelve-municipal-governments-in-nova-scotia-call-for-an-inquiry-into-offshore-drilling" TargetMode="External" /><Relationship Id="rId5" Type="http://schemas.openxmlformats.org/officeDocument/2006/relationships/hyperlink" Target="https://hdsmarine.com/ro-watermakers" TargetMode="External" /><Relationship Id="rId6" Type="http://schemas.openxmlformats.org/officeDocument/2006/relationships/hyperlink" Target="https://nsadvocate.org/2019/11/05/you-cant-eat-oil-and-you-cant-eat-money-12-nova-scotia-municipalities-call-for-offshore-drilling-inquiry/" TargetMode="External" /><Relationship Id="rId7" Type="http://schemas.openxmlformats.org/officeDocument/2006/relationships/hyperlink" Target="https://www.api.org/~/media/Files/Policy/Exploration/NC-One-Pager.pdf" TargetMode="External" /><Relationship Id="rId8" Type="http://schemas.openxmlformats.org/officeDocument/2006/relationships/hyperlink" Target="https://twitter.com/i/web/status/1193619578120740865" TargetMode="External" /><Relationship Id="rId9" Type="http://schemas.openxmlformats.org/officeDocument/2006/relationships/hyperlink" Target="https://www.gishgallop.com/trump-bans-offshore-logging/" TargetMode="External" /><Relationship Id="rId10" Type="http://schemas.openxmlformats.org/officeDocument/2006/relationships/hyperlink" Target="https://twitter.com/i/web/status/1188849163246755841" TargetMode="External" /><Relationship Id="rId11" Type="http://schemas.openxmlformats.org/officeDocument/2006/relationships/hyperlink" Target="https://twitter.com/i/web/status/1189533447045505024" TargetMode="External" /><Relationship Id="rId12" Type="http://schemas.openxmlformats.org/officeDocument/2006/relationships/hyperlink" Target="https://twitter.com/i/web/status/1188088795859738625" TargetMode="External" /><Relationship Id="rId13" Type="http://schemas.openxmlformats.org/officeDocument/2006/relationships/hyperlink" Target="https://twitter.com/i/web/status/1190339041067257858" TargetMode="External" /><Relationship Id="rId14" Type="http://schemas.openxmlformats.org/officeDocument/2006/relationships/hyperlink" Target="https://twitter.com/chronicleherald/status/1191841368601182208" TargetMode="External" /><Relationship Id="rId15" Type="http://schemas.openxmlformats.org/officeDocument/2006/relationships/hyperlink" Target="https://twitter.com/bigjmcc/status/1192099414451593217" TargetMode="External" /><Relationship Id="rId16" Type="http://schemas.openxmlformats.org/officeDocument/2006/relationships/hyperlink" Target="https://twitter.com/i/web/status/1189538167826927616" TargetMode="External" /><Relationship Id="rId17" Type="http://schemas.openxmlformats.org/officeDocument/2006/relationships/hyperlink" Target="https://www.thestar.com/halifax/2019/10/28/teens-tell-nova-scotia-government-climate-targets-arent-good-enough.html" TargetMode="External" /><Relationship Id="rId18" Type="http://schemas.openxmlformats.org/officeDocument/2006/relationships/hyperlink" Target="https://ipolitics.ca/2018/07/05/nova-scotia-cabinet-shuffle-shifts-focus-to-mining-forestry-and-the-environment/" TargetMode="External" /><Relationship Id="rId19" Type="http://schemas.openxmlformats.org/officeDocument/2006/relationships/hyperlink" Target="https://www.thecoastlandtimes.com/2019/09/12/house-approves-oil-drilling-ban-off-atlantic-and-pacific-coasts/" TargetMode="External" /><Relationship Id="rId20" Type="http://schemas.openxmlformats.org/officeDocument/2006/relationships/hyperlink" Target="https://nationalpost.com/commodities/energy/a-14-year-long-oil-spill-in-gulf-of-mexico-verges-on-becoming-one-of-the-worst-in-us-history/wcm/8cfa1953-f35d-4828-87bd-d6c172b155b1"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www.cbc.ca/news/canada/newfoundland-labrador/ffaw-billion-dollar-crab-1.5346846" TargetMode="External" /><Relationship Id="rId23" Type="http://schemas.openxmlformats.org/officeDocument/2006/relationships/hyperlink" Target="https://secure.canadians.org/page/20746/petition/1" TargetMode="External" /><Relationship Id="rId24" Type="http://schemas.openxmlformats.org/officeDocument/2006/relationships/hyperlink" Target="https://www.facebook.com/events/677705545968483/" TargetMode="External" /><Relationship Id="rId25" Type="http://schemas.openxmlformats.org/officeDocument/2006/relationships/hyperlink" Target="https://www.cbc.ca/listen/live-radio/1-27-information-morning-ns/clip/15745117-twelve-municipal-governments-in-nova-scotia-call-for-an-inquiry-into-offshore-drilling" TargetMode="External" /><Relationship Id="rId26" Type="http://schemas.openxmlformats.org/officeDocument/2006/relationships/hyperlink" Target="https://nsadvocate.org/2019/11/05/you-cant-eat-oil-and-you-cant-eat-money-12-nova-scotia-municipalities-call-for-offshore-drilling-inquiry/" TargetMode="External" /><Relationship Id="rId27" Type="http://schemas.openxmlformats.org/officeDocument/2006/relationships/hyperlink" Target="https://neftegaz.ru/en/news/Offshoredrilling/502889-eni-new-resources-discovered-in-the-gulf-of-suez-offshore-egypt/" TargetMode="External" /><Relationship Id="rId28" Type="http://schemas.openxmlformats.org/officeDocument/2006/relationships/hyperlink" Target="https://twitter.com/i/web/status/1189615218537762817" TargetMode="External" /><Relationship Id="rId29" Type="http://schemas.openxmlformats.org/officeDocument/2006/relationships/hyperlink" Target="https://twitter.com/i/web/status/1189612508379779073" TargetMode="External" /><Relationship Id="rId30" Type="http://schemas.openxmlformats.org/officeDocument/2006/relationships/hyperlink" Target="https://support.nwfactionfund.org/page/9635/donate/1?en_chan=tw&amp;locale=en-US&amp;ea.tracking.id=&amp;en_ref=20303057" TargetMode="External" /><Relationship Id="rId31" Type="http://schemas.openxmlformats.org/officeDocument/2006/relationships/hyperlink" Target="https://www.linkedin.com/slink?code=eas6jdA" TargetMode="External" /><Relationship Id="rId32" Type="http://schemas.openxmlformats.org/officeDocument/2006/relationships/hyperlink" Target="https://www.linkedin.com/slink?code=evaSY6S" TargetMode="External" /><Relationship Id="rId33" Type="http://schemas.openxmlformats.org/officeDocument/2006/relationships/hyperlink" Target="https://twitter.com/i/web/status/1188814131165614080" TargetMode="External" /><Relationship Id="rId34" Type="http://schemas.openxmlformats.org/officeDocument/2006/relationships/hyperlink" Target="https://twitter.com/i/web/status/1189436139435941888" TargetMode="External" /><Relationship Id="rId35" Type="http://schemas.openxmlformats.org/officeDocument/2006/relationships/hyperlink" Target="https://twitter.com/i/web/status/1189877900310458369" TargetMode="External" /><Relationship Id="rId36" Type="http://schemas.openxmlformats.org/officeDocument/2006/relationships/hyperlink" Target="http://www.krkgroupservices.com/" TargetMode="External" /><Relationship Id="rId37" Type="http://schemas.openxmlformats.org/officeDocument/2006/relationships/hyperlink" Target="https://nodexlgraphgallery.org/Pages/Graph.aspx?graphID=180127" TargetMode="External" /><Relationship Id="rId38" Type="http://schemas.openxmlformats.org/officeDocument/2006/relationships/hyperlink" Target="https://twitter.com/i/web/status/1188849163246755841" TargetMode="External" /><Relationship Id="rId39" Type="http://schemas.openxmlformats.org/officeDocument/2006/relationships/hyperlink" Target="https://twitter.com/i/web/status/1188626938811867137" TargetMode="External" /><Relationship Id="rId40" Type="http://schemas.openxmlformats.org/officeDocument/2006/relationships/hyperlink" Target="https://twitter.com/chronicleherald/status/1191841368601182208" TargetMode="External" /><Relationship Id="rId41" Type="http://schemas.openxmlformats.org/officeDocument/2006/relationships/hyperlink" Target="https://nsadvocate.org/2019/11/05/you-cant-eat-oil-and-you-cant-eat-money-12-nova-scotia-municipalities-call-for-offshore-drilling-inquiry/" TargetMode="External" /><Relationship Id="rId42" Type="http://schemas.openxmlformats.org/officeDocument/2006/relationships/hyperlink" Target="https://www.thechronicleherald.ca/news/local/12-nova-scotia-municipalities-call-for-public-inquiry-into-the-impact-of-offshore-drilling-and-exploration-372635/" TargetMode="External" /><Relationship Id="rId43" Type="http://schemas.openxmlformats.org/officeDocument/2006/relationships/hyperlink" Target="https://www.facebook.com/events/677705545968483?active_tab=about" TargetMode="External" /><Relationship Id="rId44" Type="http://schemas.openxmlformats.org/officeDocument/2006/relationships/hyperlink" Target="https://www.cbc.ca/listen/live-radio/1-27-information-morning-ns/clip/15745117-twelve-municipal-governments-in-nova-scotia-call-for-an-inquiry-into-offshore-drilling" TargetMode="External" /><Relationship Id="rId45" Type="http://schemas.openxmlformats.org/officeDocument/2006/relationships/hyperlink" Target="https://www.ncel.net/2019-energy-and-climate-successes" TargetMode="External" /><Relationship Id="rId46" Type="http://schemas.openxmlformats.org/officeDocument/2006/relationships/hyperlink" Target="https://twitter.com/i/web/status/1188953651647258625" TargetMode="External" /><Relationship Id="rId47" Type="http://schemas.openxmlformats.org/officeDocument/2006/relationships/table" Target="../tables/table11.xm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2040</v>
      </c>
      <c r="BB2" s="13" t="s">
        <v>2069</v>
      </c>
      <c r="BC2" s="13" t="s">
        <v>2070</v>
      </c>
      <c r="BD2" s="119" t="s">
        <v>2739</v>
      </c>
      <c r="BE2" s="119" t="s">
        <v>2740</v>
      </c>
      <c r="BF2" s="119" t="s">
        <v>2741</v>
      </c>
      <c r="BG2" s="119" t="s">
        <v>2742</v>
      </c>
      <c r="BH2" s="119" t="s">
        <v>2743</v>
      </c>
      <c r="BI2" s="119" t="s">
        <v>2744</v>
      </c>
      <c r="BJ2" s="119" t="s">
        <v>2745</v>
      </c>
      <c r="BK2" s="119" t="s">
        <v>2746</v>
      </c>
      <c r="BL2" s="119" t="s">
        <v>2747</v>
      </c>
    </row>
    <row r="3" spans="1:64" ht="15" customHeight="1">
      <c r="A3" s="64" t="s">
        <v>212</v>
      </c>
      <c r="B3" s="64" t="s">
        <v>292</v>
      </c>
      <c r="C3" s="65" t="s">
        <v>2830</v>
      </c>
      <c r="D3" s="66">
        <v>3</v>
      </c>
      <c r="E3" s="67" t="s">
        <v>132</v>
      </c>
      <c r="F3" s="68">
        <v>35</v>
      </c>
      <c r="G3" s="65"/>
      <c r="H3" s="69"/>
      <c r="I3" s="70"/>
      <c r="J3" s="70"/>
      <c r="K3" s="34" t="s">
        <v>65</v>
      </c>
      <c r="L3" s="71">
        <v>3</v>
      </c>
      <c r="M3" s="71"/>
      <c r="N3" s="72"/>
      <c r="O3" s="78" t="s">
        <v>364</v>
      </c>
      <c r="P3" s="80">
        <v>43766.55119212963</v>
      </c>
      <c r="Q3" s="78" t="s">
        <v>366</v>
      </c>
      <c r="R3" s="78"/>
      <c r="S3" s="78"/>
      <c r="T3" s="78" t="s">
        <v>522</v>
      </c>
      <c r="U3" s="78"/>
      <c r="V3" s="83" t="s">
        <v>576</v>
      </c>
      <c r="W3" s="80">
        <v>43766.55119212963</v>
      </c>
      <c r="X3" s="83" t="s">
        <v>647</v>
      </c>
      <c r="Y3" s="78"/>
      <c r="Z3" s="78"/>
      <c r="AA3" s="84" t="s">
        <v>774</v>
      </c>
      <c r="AB3" s="78"/>
      <c r="AC3" s="78" t="b">
        <v>0</v>
      </c>
      <c r="AD3" s="78">
        <v>0</v>
      </c>
      <c r="AE3" s="84" t="s">
        <v>913</v>
      </c>
      <c r="AF3" s="78" t="b">
        <v>0</v>
      </c>
      <c r="AG3" s="78" t="s">
        <v>922</v>
      </c>
      <c r="AH3" s="78"/>
      <c r="AI3" s="84" t="s">
        <v>913</v>
      </c>
      <c r="AJ3" s="78" t="b">
        <v>0</v>
      </c>
      <c r="AK3" s="78">
        <v>0</v>
      </c>
      <c r="AL3" s="84" t="s">
        <v>840</v>
      </c>
      <c r="AM3" s="78" t="s">
        <v>930</v>
      </c>
      <c r="AN3" s="78" t="b">
        <v>0</v>
      </c>
      <c r="AO3" s="84" t="s">
        <v>840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293</v>
      </c>
      <c r="C4" s="65" t="s">
        <v>2830</v>
      </c>
      <c r="D4" s="66">
        <v>3</v>
      </c>
      <c r="E4" s="67" t="s">
        <v>132</v>
      </c>
      <c r="F4" s="68">
        <v>35</v>
      </c>
      <c r="G4" s="65"/>
      <c r="H4" s="69"/>
      <c r="I4" s="70"/>
      <c r="J4" s="70"/>
      <c r="K4" s="34" t="s">
        <v>65</v>
      </c>
      <c r="L4" s="77">
        <v>4</v>
      </c>
      <c r="M4" s="77"/>
      <c r="N4" s="72"/>
      <c r="O4" s="79" t="s">
        <v>364</v>
      </c>
      <c r="P4" s="81">
        <v>43766.55119212963</v>
      </c>
      <c r="Q4" s="79" t="s">
        <v>366</v>
      </c>
      <c r="R4" s="79"/>
      <c r="S4" s="79"/>
      <c r="T4" s="79" t="s">
        <v>522</v>
      </c>
      <c r="U4" s="79"/>
      <c r="V4" s="82" t="s">
        <v>576</v>
      </c>
      <c r="W4" s="81">
        <v>43766.55119212963</v>
      </c>
      <c r="X4" s="82" t="s">
        <v>647</v>
      </c>
      <c r="Y4" s="79"/>
      <c r="Z4" s="79"/>
      <c r="AA4" s="85" t="s">
        <v>774</v>
      </c>
      <c r="AB4" s="79"/>
      <c r="AC4" s="79" t="b">
        <v>0</v>
      </c>
      <c r="AD4" s="79">
        <v>0</v>
      </c>
      <c r="AE4" s="85" t="s">
        <v>913</v>
      </c>
      <c r="AF4" s="79" t="b">
        <v>0</v>
      </c>
      <c r="AG4" s="79" t="s">
        <v>922</v>
      </c>
      <c r="AH4" s="79"/>
      <c r="AI4" s="85" t="s">
        <v>913</v>
      </c>
      <c r="AJ4" s="79" t="b">
        <v>0</v>
      </c>
      <c r="AK4" s="79">
        <v>0</v>
      </c>
      <c r="AL4" s="85" t="s">
        <v>840</v>
      </c>
      <c r="AM4" s="79" t="s">
        <v>930</v>
      </c>
      <c r="AN4" s="79" t="b">
        <v>0</v>
      </c>
      <c r="AO4" s="85" t="s">
        <v>840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294</v>
      </c>
      <c r="C5" s="65" t="s">
        <v>2830</v>
      </c>
      <c r="D5" s="66">
        <v>3</v>
      </c>
      <c r="E5" s="67" t="s">
        <v>132</v>
      </c>
      <c r="F5" s="68">
        <v>35</v>
      </c>
      <c r="G5" s="65"/>
      <c r="H5" s="69"/>
      <c r="I5" s="70"/>
      <c r="J5" s="70"/>
      <c r="K5" s="34" t="s">
        <v>65</v>
      </c>
      <c r="L5" s="77">
        <v>5</v>
      </c>
      <c r="M5" s="77"/>
      <c r="N5" s="72"/>
      <c r="O5" s="79" t="s">
        <v>364</v>
      </c>
      <c r="P5" s="81">
        <v>43766.55119212963</v>
      </c>
      <c r="Q5" s="79" t="s">
        <v>366</v>
      </c>
      <c r="R5" s="79"/>
      <c r="S5" s="79"/>
      <c r="T5" s="79" t="s">
        <v>522</v>
      </c>
      <c r="U5" s="79"/>
      <c r="V5" s="82" t="s">
        <v>576</v>
      </c>
      <c r="W5" s="81">
        <v>43766.55119212963</v>
      </c>
      <c r="X5" s="82" t="s">
        <v>647</v>
      </c>
      <c r="Y5" s="79"/>
      <c r="Z5" s="79"/>
      <c r="AA5" s="85" t="s">
        <v>774</v>
      </c>
      <c r="AB5" s="79"/>
      <c r="AC5" s="79" t="b">
        <v>0</v>
      </c>
      <c r="AD5" s="79">
        <v>0</v>
      </c>
      <c r="AE5" s="85" t="s">
        <v>913</v>
      </c>
      <c r="AF5" s="79" t="b">
        <v>0</v>
      </c>
      <c r="AG5" s="79" t="s">
        <v>922</v>
      </c>
      <c r="AH5" s="79"/>
      <c r="AI5" s="85" t="s">
        <v>913</v>
      </c>
      <c r="AJ5" s="79" t="b">
        <v>0</v>
      </c>
      <c r="AK5" s="79">
        <v>0</v>
      </c>
      <c r="AL5" s="85" t="s">
        <v>840</v>
      </c>
      <c r="AM5" s="79" t="s">
        <v>930</v>
      </c>
      <c r="AN5" s="79" t="b">
        <v>0</v>
      </c>
      <c r="AO5" s="85" t="s">
        <v>840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212</v>
      </c>
      <c r="B6" s="64" t="s">
        <v>268</v>
      </c>
      <c r="C6" s="65" t="s">
        <v>2830</v>
      </c>
      <c r="D6" s="66">
        <v>3</v>
      </c>
      <c r="E6" s="67" t="s">
        <v>132</v>
      </c>
      <c r="F6" s="68">
        <v>35</v>
      </c>
      <c r="G6" s="65"/>
      <c r="H6" s="69"/>
      <c r="I6" s="70"/>
      <c r="J6" s="70"/>
      <c r="K6" s="34" t="s">
        <v>65</v>
      </c>
      <c r="L6" s="77">
        <v>6</v>
      </c>
      <c r="M6" s="77"/>
      <c r="N6" s="72"/>
      <c r="O6" s="79" t="s">
        <v>364</v>
      </c>
      <c r="P6" s="81">
        <v>43766.55119212963</v>
      </c>
      <c r="Q6" s="79" t="s">
        <v>366</v>
      </c>
      <c r="R6" s="79"/>
      <c r="S6" s="79"/>
      <c r="T6" s="79" t="s">
        <v>522</v>
      </c>
      <c r="U6" s="79"/>
      <c r="V6" s="82" t="s">
        <v>576</v>
      </c>
      <c r="W6" s="81">
        <v>43766.55119212963</v>
      </c>
      <c r="X6" s="82" t="s">
        <v>647</v>
      </c>
      <c r="Y6" s="79"/>
      <c r="Z6" s="79"/>
      <c r="AA6" s="85" t="s">
        <v>774</v>
      </c>
      <c r="AB6" s="79"/>
      <c r="AC6" s="79" t="b">
        <v>0</v>
      </c>
      <c r="AD6" s="79">
        <v>0</v>
      </c>
      <c r="AE6" s="85" t="s">
        <v>913</v>
      </c>
      <c r="AF6" s="79" t="b">
        <v>0</v>
      </c>
      <c r="AG6" s="79" t="s">
        <v>922</v>
      </c>
      <c r="AH6" s="79"/>
      <c r="AI6" s="85" t="s">
        <v>913</v>
      </c>
      <c r="AJ6" s="79" t="b">
        <v>0</v>
      </c>
      <c r="AK6" s="79">
        <v>0</v>
      </c>
      <c r="AL6" s="85" t="s">
        <v>840</v>
      </c>
      <c r="AM6" s="79" t="s">
        <v>930</v>
      </c>
      <c r="AN6" s="79" t="b">
        <v>0</v>
      </c>
      <c r="AO6" s="85" t="s">
        <v>840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15</v>
      </c>
      <c r="BK6" s="49">
        <v>100</v>
      </c>
      <c r="BL6" s="48">
        <v>15</v>
      </c>
    </row>
    <row r="7" spans="1:64" ht="15">
      <c r="A7" s="64" t="s">
        <v>213</v>
      </c>
      <c r="B7" s="64" t="s">
        <v>213</v>
      </c>
      <c r="C7" s="65" t="s">
        <v>2830</v>
      </c>
      <c r="D7" s="66">
        <v>3</v>
      </c>
      <c r="E7" s="67" t="s">
        <v>132</v>
      </c>
      <c r="F7" s="68">
        <v>35</v>
      </c>
      <c r="G7" s="65"/>
      <c r="H7" s="69"/>
      <c r="I7" s="70"/>
      <c r="J7" s="70"/>
      <c r="K7" s="34" t="s">
        <v>65</v>
      </c>
      <c r="L7" s="77">
        <v>7</v>
      </c>
      <c r="M7" s="77"/>
      <c r="N7" s="72"/>
      <c r="O7" s="79" t="s">
        <v>176</v>
      </c>
      <c r="P7" s="81">
        <v>43767.13486111111</v>
      </c>
      <c r="Q7" s="79" t="s">
        <v>367</v>
      </c>
      <c r="R7" s="82" t="s">
        <v>451</v>
      </c>
      <c r="S7" s="79" t="s">
        <v>498</v>
      </c>
      <c r="T7" s="79"/>
      <c r="U7" s="79"/>
      <c r="V7" s="82" t="s">
        <v>577</v>
      </c>
      <c r="W7" s="81">
        <v>43767.13486111111</v>
      </c>
      <c r="X7" s="82" t="s">
        <v>648</v>
      </c>
      <c r="Y7" s="79"/>
      <c r="Z7" s="79"/>
      <c r="AA7" s="85" t="s">
        <v>775</v>
      </c>
      <c r="AB7" s="79"/>
      <c r="AC7" s="79" t="b">
        <v>0</v>
      </c>
      <c r="AD7" s="79">
        <v>0</v>
      </c>
      <c r="AE7" s="85" t="s">
        <v>913</v>
      </c>
      <c r="AF7" s="79" t="b">
        <v>0</v>
      </c>
      <c r="AG7" s="79" t="s">
        <v>922</v>
      </c>
      <c r="AH7" s="79"/>
      <c r="AI7" s="85" t="s">
        <v>913</v>
      </c>
      <c r="AJ7" s="79" t="b">
        <v>0</v>
      </c>
      <c r="AK7" s="79">
        <v>0</v>
      </c>
      <c r="AL7" s="85" t="s">
        <v>913</v>
      </c>
      <c r="AM7" s="79" t="s">
        <v>931</v>
      </c>
      <c r="AN7" s="79" t="b">
        <v>0</v>
      </c>
      <c r="AO7" s="85" t="s">
        <v>775</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11</v>
      </c>
      <c r="BK7" s="49">
        <v>100</v>
      </c>
      <c r="BL7" s="48">
        <v>11</v>
      </c>
    </row>
    <row r="8" spans="1:64" ht="15">
      <c r="A8" s="64" t="s">
        <v>214</v>
      </c>
      <c r="B8" s="64" t="s">
        <v>295</v>
      </c>
      <c r="C8" s="65" t="s">
        <v>2830</v>
      </c>
      <c r="D8" s="66">
        <v>3</v>
      </c>
      <c r="E8" s="67" t="s">
        <v>132</v>
      </c>
      <c r="F8" s="68">
        <v>35</v>
      </c>
      <c r="G8" s="65"/>
      <c r="H8" s="69"/>
      <c r="I8" s="70"/>
      <c r="J8" s="70"/>
      <c r="K8" s="34" t="s">
        <v>65</v>
      </c>
      <c r="L8" s="77">
        <v>8</v>
      </c>
      <c r="M8" s="77"/>
      <c r="N8" s="72"/>
      <c r="O8" s="79" t="s">
        <v>364</v>
      </c>
      <c r="P8" s="81">
        <v>43767.58987268519</v>
      </c>
      <c r="Q8" s="79" t="s">
        <v>368</v>
      </c>
      <c r="R8" s="79"/>
      <c r="S8" s="79"/>
      <c r="T8" s="79" t="s">
        <v>523</v>
      </c>
      <c r="U8" s="79"/>
      <c r="V8" s="82" t="s">
        <v>578</v>
      </c>
      <c r="W8" s="81">
        <v>43767.58987268519</v>
      </c>
      <c r="X8" s="82" t="s">
        <v>649</v>
      </c>
      <c r="Y8" s="79"/>
      <c r="Z8" s="79"/>
      <c r="AA8" s="85" t="s">
        <v>776</v>
      </c>
      <c r="AB8" s="79"/>
      <c r="AC8" s="79" t="b">
        <v>0</v>
      </c>
      <c r="AD8" s="79">
        <v>0</v>
      </c>
      <c r="AE8" s="85" t="s">
        <v>913</v>
      </c>
      <c r="AF8" s="79" t="b">
        <v>0</v>
      </c>
      <c r="AG8" s="79" t="s">
        <v>922</v>
      </c>
      <c r="AH8" s="79"/>
      <c r="AI8" s="85" t="s">
        <v>913</v>
      </c>
      <c r="AJ8" s="79" t="b">
        <v>0</v>
      </c>
      <c r="AK8" s="79">
        <v>1</v>
      </c>
      <c r="AL8" s="85" t="s">
        <v>841</v>
      </c>
      <c r="AM8" s="79" t="s">
        <v>932</v>
      </c>
      <c r="AN8" s="79" t="b">
        <v>0</v>
      </c>
      <c r="AO8" s="85" t="s">
        <v>841</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5.555555555555555</v>
      </c>
      <c r="BF8" s="48">
        <v>0</v>
      </c>
      <c r="BG8" s="49">
        <v>0</v>
      </c>
      <c r="BH8" s="48">
        <v>0</v>
      </c>
      <c r="BI8" s="49">
        <v>0</v>
      </c>
      <c r="BJ8" s="48">
        <v>17</v>
      </c>
      <c r="BK8" s="49">
        <v>94.44444444444444</v>
      </c>
      <c r="BL8" s="48">
        <v>18</v>
      </c>
    </row>
    <row r="9" spans="1:64" ht="15">
      <c r="A9" s="64" t="s">
        <v>214</v>
      </c>
      <c r="B9" s="64" t="s">
        <v>268</v>
      </c>
      <c r="C9" s="65" t="s">
        <v>2830</v>
      </c>
      <c r="D9" s="66">
        <v>3</v>
      </c>
      <c r="E9" s="67" t="s">
        <v>132</v>
      </c>
      <c r="F9" s="68">
        <v>35</v>
      </c>
      <c r="G9" s="65"/>
      <c r="H9" s="69"/>
      <c r="I9" s="70"/>
      <c r="J9" s="70"/>
      <c r="K9" s="34" t="s">
        <v>65</v>
      </c>
      <c r="L9" s="77">
        <v>9</v>
      </c>
      <c r="M9" s="77"/>
      <c r="N9" s="72"/>
      <c r="O9" s="79" t="s">
        <v>364</v>
      </c>
      <c r="P9" s="81">
        <v>43767.58987268519</v>
      </c>
      <c r="Q9" s="79" t="s">
        <v>368</v>
      </c>
      <c r="R9" s="79"/>
      <c r="S9" s="79"/>
      <c r="T9" s="79" t="s">
        <v>523</v>
      </c>
      <c r="U9" s="79"/>
      <c r="V9" s="82" t="s">
        <v>578</v>
      </c>
      <c r="W9" s="81">
        <v>43767.58987268519</v>
      </c>
      <c r="X9" s="82" t="s">
        <v>649</v>
      </c>
      <c r="Y9" s="79"/>
      <c r="Z9" s="79"/>
      <c r="AA9" s="85" t="s">
        <v>776</v>
      </c>
      <c r="AB9" s="79"/>
      <c r="AC9" s="79" t="b">
        <v>0</v>
      </c>
      <c r="AD9" s="79">
        <v>0</v>
      </c>
      <c r="AE9" s="85" t="s">
        <v>913</v>
      </c>
      <c r="AF9" s="79" t="b">
        <v>0</v>
      </c>
      <c r="AG9" s="79" t="s">
        <v>922</v>
      </c>
      <c r="AH9" s="79"/>
      <c r="AI9" s="85" t="s">
        <v>913</v>
      </c>
      <c r="AJ9" s="79" t="b">
        <v>0</v>
      </c>
      <c r="AK9" s="79">
        <v>1</v>
      </c>
      <c r="AL9" s="85" t="s">
        <v>841</v>
      </c>
      <c r="AM9" s="79" t="s">
        <v>932</v>
      </c>
      <c r="AN9" s="79" t="b">
        <v>0</v>
      </c>
      <c r="AO9" s="85" t="s">
        <v>841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216</v>
      </c>
      <c r="C10" s="65" t="s">
        <v>2830</v>
      </c>
      <c r="D10" s="66">
        <v>3</v>
      </c>
      <c r="E10" s="67" t="s">
        <v>132</v>
      </c>
      <c r="F10" s="68">
        <v>35</v>
      </c>
      <c r="G10" s="65"/>
      <c r="H10" s="69"/>
      <c r="I10" s="70"/>
      <c r="J10" s="70"/>
      <c r="K10" s="34" t="s">
        <v>65</v>
      </c>
      <c r="L10" s="77">
        <v>10</v>
      </c>
      <c r="M10" s="77"/>
      <c r="N10" s="72"/>
      <c r="O10" s="79" t="s">
        <v>364</v>
      </c>
      <c r="P10" s="81">
        <v>43768.301087962966</v>
      </c>
      <c r="Q10" s="79" t="s">
        <v>369</v>
      </c>
      <c r="R10" s="79"/>
      <c r="S10" s="79"/>
      <c r="T10" s="79"/>
      <c r="U10" s="79"/>
      <c r="V10" s="82" t="s">
        <v>579</v>
      </c>
      <c r="W10" s="81">
        <v>43768.301087962966</v>
      </c>
      <c r="X10" s="82" t="s">
        <v>650</v>
      </c>
      <c r="Y10" s="79"/>
      <c r="Z10" s="79"/>
      <c r="AA10" s="85" t="s">
        <v>777</v>
      </c>
      <c r="AB10" s="79"/>
      <c r="AC10" s="79" t="b">
        <v>0</v>
      </c>
      <c r="AD10" s="79">
        <v>0</v>
      </c>
      <c r="AE10" s="85" t="s">
        <v>913</v>
      </c>
      <c r="AF10" s="79" t="b">
        <v>0</v>
      </c>
      <c r="AG10" s="79" t="s">
        <v>922</v>
      </c>
      <c r="AH10" s="79"/>
      <c r="AI10" s="85" t="s">
        <v>913</v>
      </c>
      <c r="AJ10" s="79" t="b">
        <v>0</v>
      </c>
      <c r="AK10" s="79">
        <v>2</v>
      </c>
      <c r="AL10" s="85" t="s">
        <v>778</v>
      </c>
      <c r="AM10" s="79" t="s">
        <v>933</v>
      </c>
      <c r="AN10" s="79" t="b">
        <v>0</v>
      </c>
      <c r="AO10" s="85" t="s">
        <v>778</v>
      </c>
      <c r="AP10" s="79" t="s">
        <v>176</v>
      </c>
      <c r="AQ10" s="79">
        <v>0</v>
      </c>
      <c r="AR10" s="79">
        <v>0</v>
      </c>
      <c r="AS10" s="79"/>
      <c r="AT10" s="79"/>
      <c r="AU10" s="79"/>
      <c r="AV10" s="79"/>
      <c r="AW10" s="79"/>
      <c r="AX10" s="79"/>
      <c r="AY10" s="79"/>
      <c r="AZ10" s="79"/>
      <c r="BA10">
        <v>1</v>
      </c>
      <c r="BB10" s="78" t="str">
        <f>REPLACE(INDEX(GroupVertices[Group],MATCH(Edges[[#This Row],[Vertex 1]],GroupVertices[Vertex],0)),1,1,"")</f>
        <v>12</v>
      </c>
      <c r="BC10" s="78" t="str">
        <f>REPLACE(INDEX(GroupVertices[Group],MATCH(Edges[[#This Row],[Vertex 2]],GroupVertices[Vertex],0)),1,1,"")</f>
        <v>12</v>
      </c>
      <c r="BD10" s="48">
        <v>0</v>
      </c>
      <c r="BE10" s="49">
        <v>0</v>
      </c>
      <c r="BF10" s="48">
        <v>0</v>
      </c>
      <c r="BG10" s="49">
        <v>0</v>
      </c>
      <c r="BH10" s="48">
        <v>0</v>
      </c>
      <c r="BI10" s="49">
        <v>0</v>
      </c>
      <c r="BJ10" s="48">
        <v>24</v>
      </c>
      <c r="BK10" s="49">
        <v>100</v>
      </c>
      <c r="BL10" s="48">
        <v>24</v>
      </c>
    </row>
    <row r="11" spans="1:64" ht="15">
      <c r="A11" s="64" t="s">
        <v>216</v>
      </c>
      <c r="B11" s="64" t="s">
        <v>216</v>
      </c>
      <c r="C11" s="65" t="s">
        <v>2830</v>
      </c>
      <c r="D11" s="66">
        <v>3</v>
      </c>
      <c r="E11" s="67" t="s">
        <v>132</v>
      </c>
      <c r="F11" s="68">
        <v>35</v>
      </c>
      <c r="G11" s="65"/>
      <c r="H11" s="69"/>
      <c r="I11" s="70"/>
      <c r="J11" s="70"/>
      <c r="K11" s="34" t="s">
        <v>65</v>
      </c>
      <c r="L11" s="77">
        <v>11</v>
      </c>
      <c r="M11" s="77"/>
      <c r="N11" s="72"/>
      <c r="O11" s="79" t="s">
        <v>176</v>
      </c>
      <c r="P11" s="81">
        <v>43767.439722222225</v>
      </c>
      <c r="Q11" s="79" t="s">
        <v>370</v>
      </c>
      <c r="R11" s="82" t="s">
        <v>452</v>
      </c>
      <c r="S11" s="79" t="s">
        <v>499</v>
      </c>
      <c r="T11" s="79"/>
      <c r="U11" s="79"/>
      <c r="V11" s="82" t="s">
        <v>580</v>
      </c>
      <c r="W11" s="81">
        <v>43767.439722222225</v>
      </c>
      <c r="X11" s="82" t="s">
        <v>651</v>
      </c>
      <c r="Y11" s="79"/>
      <c r="Z11" s="79"/>
      <c r="AA11" s="85" t="s">
        <v>778</v>
      </c>
      <c r="AB11" s="79"/>
      <c r="AC11" s="79" t="b">
        <v>0</v>
      </c>
      <c r="AD11" s="79">
        <v>0</v>
      </c>
      <c r="AE11" s="85" t="s">
        <v>913</v>
      </c>
      <c r="AF11" s="79" t="b">
        <v>0</v>
      </c>
      <c r="AG11" s="79" t="s">
        <v>922</v>
      </c>
      <c r="AH11" s="79"/>
      <c r="AI11" s="85" t="s">
        <v>913</v>
      </c>
      <c r="AJ11" s="79" t="b">
        <v>0</v>
      </c>
      <c r="AK11" s="79">
        <v>0</v>
      </c>
      <c r="AL11" s="85" t="s">
        <v>913</v>
      </c>
      <c r="AM11" s="79" t="s">
        <v>934</v>
      </c>
      <c r="AN11" s="79" t="b">
        <v>1</v>
      </c>
      <c r="AO11" s="85" t="s">
        <v>778</v>
      </c>
      <c r="AP11" s="79" t="s">
        <v>176</v>
      </c>
      <c r="AQ11" s="79">
        <v>0</v>
      </c>
      <c r="AR11" s="79">
        <v>0</v>
      </c>
      <c r="AS11" s="79"/>
      <c r="AT11" s="79"/>
      <c r="AU11" s="79"/>
      <c r="AV11" s="79"/>
      <c r="AW11" s="79"/>
      <c r="AX11" s="79"/>
      <c r="AY11" s="79"/>
      <c r="AZ11" s="79"/>
      <c r="BA11">
        <v>1</v>
      </c>
      <c r="BB11" s="78" t="str">
        <f>REPLACE(INDEX(GroupVertices[Group],MATCH(Edges[[#This Row],[Vertex 1]],GroupVertices[Vertex],0)),1,1,"")</f>
        <v>12</v>
      </c>
      <c r="BC11" s="78" t="str">
        <f>REPLACE(INDEX(GroupVertices[Group],MATCH(Edges[[#This Row],[Vertex 2]],GroupVertices[Vertex],0)),1,1,"")</f>
        <v>12</v>
      </c>
      <c r="BD11" s="48">
        <v>0</v>
      </c>
      <c r="BE11" s="49">
        <v>0</v>
      </c>
      <c r="BF11" s="48">
        <v>0</v>
      </c>
      <c r="BG11" s="49">
        <v>0</v>
      </c>
      <c r="BH11" s="48">
        <v>0</v>
      </c>
      <c r="BI11" s="49">
        <v>0</v>
      </c>
      <c r="BJ11" s="48">
        <v>21</v>
      </c>
      <c r="BK11" s="49">
        <v>100</v>
      </c>
      <c r="BL11" s="48">
        <v>21</v>
      </c>
    </row>
    <row r="12" spans="1:64" ht="15">
      <c r="A12" s="64" t="s">
        <v>217</v>
      </c>
      <c r="B12" s="64" t="s">
        <v>216</v>
      </c>
      <c r="C12" s="65" t="s">
        <v>2830</v>
      </c>
      <c r="D12" s="66">
        <v>3</v>
      </c>
      <c r="E12" s="67" t="s">
        <v>132</v>
      </c>
      <c r="F12" s="68">
        <v>35</v>
      </c>
      <c r="G12" s="65"/>
      <c r="H12" s="69"/>
      <c r="I12" s="70"/>
      <c r="J12" s="70"/>
      <c r="K12" s="34" t="s">
        <v>65</v>
      </c>
      <c r="L12" s="77">
        <v>12</v>
      </c>
      <c r="M12" s="77"/>
      <c r="N12" s="72"/>
      <c r="O12" s="79" t="s">
        <v>364</v>
      </c>
      <c r="P12" s="81">
        <v>43768.434212962966</v>
      </c>
      <c r="Q12" s="79" t="s">
        <v>369</v>
      </c>
      <c r="R12" s="79"/>
      <c r="S12" s="79"/>
      <c r="T12" s="79"/>
      <c r="U12" s="79"/>
      <c r="V12" s="82" t="s">
        <v>581</v>
      </c>
      <c r="W12" s="81">
        <v>43768.434212962966</v>
      </c>
      <c r="X12" s="82" t="s">
        <v>652</v>
      </c>
      <c r="Y12" s="79"/>
      <c r="Z12" s="79"/>
      <c r="AA12" s="85" t="s">
        <v>779</v>
      </c>
      <c r="AB12" s="79"/>
      <c r="AC12" s="79" t="b">
        <v>0</v>
      </c>
      <c r="AD12" s="79">
        <v>0</v>
      </c>
      <c r="AE12" s="85" t="s">
        <v>913</v>
      </c>
      <c r="AF12" s="79" t="b">
        <v>0</v>
      </c>
      <c r="AG12" s="79" t="s">
        <v>922</v>
      </c>
      <c r="AH12" s="79"/>
      <c r="AI12" s="85" t="s">
        <v>913</v>
      </c>
      <c r="AJ12" s="79" t="b">
        <v>0</v>
      </c>
      <c r="AK12" s="79">
        <v>2</v>
      </c>
      <c r="AL12" s="85" t="s">
        <v>778</v>
      </c>
      <c r="AM12" s="79" t="s">
        <v>930</v>
      </c>
      <c r="AN12" s="79" t="b">
        <v>0</v>
      </c>
      <c r="AO12" s="85" t="s">
        <v>778</v>
      </c>
      <c r="AP12" s="79" t="s">
        <v>176</v>
      </c>
      <c r="AQ12" s="79">
        <v>0</v>
      </c>
      <c r="AR12" s="79">
        <v>0</v>
      </c>
      <c r="AS12" s="79"/>
      <c r="AT12" s="79"/>
      <c r="AU12" s="79"/>
      <c r="AV12" s="79"/>
      <c r="AW12" s="79"/>
      <c r="AX12" s="79"/>
      <c r="AY12" s="79"/>
      <c r="AZ12" s="79"/>
      <c r="BA12">
        <v>1</v>
      </c>
      <c r="BB12" s="78" t="str">
        <f>REPLACE(INDEX(GroupVertices[Group],MATCH(Edges[[#This Row],[Vertex 1]],GroupVertices[Vertex],0)),1,1,"")</f>
        <v>12</v>
      </c>
      <c r="BC12" s="78" t="str">
        <f>REPLACE(INDEX(GroupVertices[Group],MATCH(Edges[[#This Row],[Vertex 2]],GroupVertices[Vertex],0)),1,1,"")</f>
        <v>12</v>
      </c>
      <c r="BD12" s="48">
        <v>0</v>
      </c>
      <c r="BE12" s="49">
        <v>0</v>
      </c>
      <c r="BF12" s="48">
        <v>0</v>
      </c>
      <c r="BG12" s="49">
        <v>0</v>
      </c>
      <c r="BH12" s="48">
        <v>0</v>
      </c>
      <c r="BI12" s="49">
        <v>0</v>
      </c>
      <c r="BJ12" s="48">
        <v>24</v>
      </c>
      <c r="BK12" s="49">
        <v>100</v>
      </c>
      <c r="BL12" s="48">
        <v>24</v>
      </c>
    </row>
    <row r="13" spans="1:64" ht="15">
      <c r="A13" s="64" t="s">
        <v>218</v>
      </c>
      <c r="B13" s="64" t="s">
        <v>218</v>
      </c>
      <c r="C13" s="65" t="s">
        <v>2831</v>
      </c>
      <c r="D13" s="66">
        <v>10</v>
      </c>
      <c r="E13" s="67" t="s">
        <v>136</v>
      </c>
      <c r="F13" s="68">
        <v>12</v>
      </c>
      <c r="G13" s="65"/>
      <c r="H13" s="69"/>
      <c r="I13" s="70"/>
      <c r="J13" s="70"/>
      <c r="K13" s="34" t="s">
        <v>65</v>
      </c>
      <c r="L13" s="77">
        <v>13</v>
      </c>
      <c r="M13" s="77"/>
      <c r="N13" s="72"/>
      <c r="O13" s="79" t="s">
        <v>176</v>
      </c>
      <c r="P13" s="81">
        <v>43768.77659722222</v>
      </c>
      <c r="Q13" s="79" t="s">
        <v>371</v>
      </c>
      <c r="R13" s="82" t="s">
        <v>453</v>
      </c>
      <c r="S13" s="79" t="s">
        <v>499</v>
      </c>
      <c r="T13" s="79"/>
      <c r="U13" s="79"/>
      <c r="V13" s="82" t="s">
        <v>582</v>
      </c>
      <c r="W13" s="81">
        <v>43768.77659722222</v>
      </c>
      <c r="X13" s="82" t="s">
        <v>653</v>
      </c>
      <c r="Y13" s="79"/>
      <c r="Z13" s="79"/>
      <c r="AA13" s="85" t="s">
        <v>780</v>
      </c>
      <c r="AB13" s="79"/>
      <c r="AC13" s="79" t="b">
        <v>0</v>
      </c>
      <c r="AD13" s="79">
        <v>0</v>
      </c>
      <c r="AE13" s="85" t="s">
        <v>913</v>
      </c>
      <c r="AF13" s="79" t="b">
        <v>0</v>
      </c>
      <c r="AG13" s="79" t="s">
        <v>922</v>
      </c>
      <c r="AH13" s="79"/>
      <c r="AI13" s="85" t="s">
        <v>913</v>
      </c>
      <c r="AJ13" s="79" t="b">
        <v>0</v>
      </c>
      <c r="AK13" s="79">
        <v>0</v>
      </c>
      <c r="AL13" s="85" t="s">
        <v>913</v>
      </c>
      <c r="AM13" s="79" t="s">
        <v>934</v>
      </c>
      <c r="AN13" s="79" t="b">
        <v>1</v>
      </c>
      <c r="AO13" s="85" t="s">
        <v>780</v>
      </c>
      <c r="AP13" s="79" t="s">
        <v>176</v>
      </c>
      <c r="AQ13" s="79">
        <v>0</v>
      </c>
      <c r="AR13" s="79">
        <v>0</v>
      </c>
      <c r="AS13" s="79"/>
      <c r="AT13" s="79"/>
      <c r="AU13" s="79"/>
      <c r="AV13" s="79"/>
      <c r="AW13" s="79"/>
      <c r="AX13" s="79"/>
      <c r="AY13" s="79"/>
      <c r="AZ13" s="79"/>
      <c r="BA13">
        <v>2</v>
      </c>
      <c r="BB13" s="78" t="str">
        <f>REPLACE(INDEX(GroupVertices[Group],MATCH(Edges[[#This Row],[Vertex 1]],GroupVertices[Vertex],0)),1,1,"")</f>
        <v>4</v>
      </c>
      <c r="BC13" s="78" t="str">
        <f>REPLACE(INDEX(GroupVertices[Group],MATCH(Edges[[#This Row],[Vertex 2]],GroupVertices[Vertex],0)),1,1,"")</f>
        <v>4</v>
      </c>
      <c r="BD13" s="48">
        <v>1</v>
      </c>
      <c r="BE13" s="49">
        <v>5.882352941176471</v>
      </c>
      <c r="BF13" s="48">
        <v>1</v>
      </c>
      <c r="BG13" s="49">
        <v>5.882352941176471</v>
      </c>
      <c r="BH13" s="48">
        <v>0</v>
      </c>
      <c r="BI13" s="49">
        <v>0</v>
      </c>
      <c r="BJ13" s="48">
        <v>15</v>
      </c>
      <c r="BK13" s="49">
        <v>88.23529411764706</v>
      </c>
      <c r="BL13" s="48">
        <v>17</v>
      </c>
    </row>
    <row r="14" spans="1:64" ht="15">
      <c r="A14" s="64" t="s">
        <v>218</v>
      </c>
      <c r="B14" s="64" t="s">
        <v>218</v>
      </c>
      <c r="C14" s="65" t="s">
        <v>2831</v>
      </c>
      <c r="D14" s="66">
        <v>10</v>
      </c>
      <c r="E14" s="67" t="s">
        <v>136</v>
      </c>
      <c r="F14" s="68">
        <v>12</v>
      </c>
      <c r="G14" s="65"/>
      <c r="H14" s="69"/>
      <c r="I14" s="70"/>
      <c r="J14" s="70"/>
      <c r="K14" s="34" t="s">
        <v>65</v>
      </c>
      <c r="L14" s="77">
        <v>14</v>
      </c>
      <c r="M14" s="77"/>
      <c r="N14" s="72"/>
      <c r="O14" s="79" t="s">
        <v>176</v>
      </c>
      <c r="P14" s="81">
        <v>43768.78407407407</v>
      </c>
      <c r="Q14" s="79" t="s">
        <v>372</v>
      </c>
      <c r="R14" s="82" t="s">
        <v>454</v>
      </c>
      <c r="S14" s="79" t="s">
        <v>499</v>
      </c>
      <c r="T14" s="79"/>
      <c r="U14" s="79"/>
      <c r="V14" s="82" t="s">
        <v>582</v>
      </c>
      <c r="W14" s="81">
        <v>43768.78407407407</v>
      </c>
      <c r="X14" s="82" t="s">
        <v>654</v>
      </c>
      <c r="Y14" s="79"/>
      <c r="Z14" s="79"/>
      <c r="AA14" s="85" t="s">
        <v>781</v>
      </c>
      <c r="AB14" s="79"/>
      <c r="AC14" s="79" t="b">
        <v>0</v>
      </c>
      <c r="AD14" s="79">
        <v>0</v>
      </c>
      <c r="AE14" s="85" t="s">
        <v>913</v>
      </c>
      <c r="AF14" s="79" t="b">
        <v>0</v>
      </c>
      <c r="AG14" s="79" t="s">
        <v>922</v>
      </c>
      <c r="AH14" s="79"/>
      <c r="AI14" s="85" t="s">
        <v>913</v>
      </c>
      <c r="AJ14" s="79" t="b">
        <v>0</v>
      </c>
      <c r="AK14" s="79">
        <v>0</v>
      </c>
      <c r="AL14" s="85" t="s">
        <v>913</v>
      </c>
      <c r="AM14" s="79" t="s">
        <v>934</v>
      </c>
      <c r="AN14" s="79" t="b">
        <v>1</v>
      </c>
      <c r="AO14" s="85" t="s">
        <v>781</v>
      </c>
      <c r="AP14" s="79" t="s">
        <v>176</v>
      </c>
      <c r="AQ14" s="79">
        <v>0</v>
      </c>
      <c r="AR14" s="79">
        <v>0</v>
      </c>
      <c r="AS14" s="79"/>
      <c r="AT14" s="79"/>
      <c r="AU14" s="79"/>
      <c r="AV14" s="79"/>
      <c r="AW14" s="79"/>
      <c r="AX14" s="79"/>
      <c r="AY14" s="79"/>
      <c r="AZ14" s="79"/>
      <c r="BA14">
        <v>2</v>
      </c>
      <c r="BB14" s="78" t="str">
        <f>REPLACE(INDEX(GroupVertices[Group],MATCH(Edges[[#This Row],[Vertex 1]],GroupVertices[Vertex],0)),1,1,"")</f>
        <v>4</v>
      </c>
      <c r="BC14" s="78" t="str">
        <f>REPLACE(INDEX(GroupVertices[Group],MATCH(Edges[[#This Row],[Vertex 2]],GroupVertices[Vertex],0)),1,1,"")</f>
        <v>4</v>
      </c>
      <c r="BD14" s="48">
        <v>1</v>
      </c>
      <c r="BE14" s="49">
        <v>5.882352941176471</v>
      </c>
      <c r="BF14" s="48">
        <v>1</v>
      </c>
      <c r="BG14" s="49">
        <v>5.882352941176471</v>
      </c>
      <c r="BH14" s="48">
        <v>0</v>
      </c>
      <c r="BI14" s="49">
        <v>0</v>
      </c>
      <c r="BJ14" s="48">
        <v>15</v>
      </c>
      <c r="BK14" s="49">
        <v>88.23529411764706</v>
      </c>
      <c r="BL14" s="48">
        <v>17</v>
      </c>
    </row>
    <row r="15" spans="1:64" ht="15">
      <c r="A15" s="64" t="s">
        <v>219</v>
      </c>
      <c r="B15" s="64" t="s">
        <v>219</v>
      </c>
      <c r="C15" s="65" t="s">
        <v>2830</v>
      </c>
      <c r="D15" s="66">
        <v>3</v>
      </c>
      <c r="E15" s="67" t="s">
        <v>132</v>
      </c>
      <c r="F15" s="68">
        <v>35</v>
      </c>
      <c r="G15" s="65"/>
      <c r="H15" s="69"/>
      <c r="I15" s="70"/>
      <c r="J15" s="70"/>
      <c r="K15" s="34" t="s">
        <v>65</v>
      </c>
      <c r="L15" s="77">
        <v>15</v>
      </c>
      <c r="M15" s="77"/>
      <c r="N15" s="72"/>
      <c r="O15" s="79" t="s">
        <v>176</v>
      </c>
      <c r="P15" s="81">
        <v>43769.190092592595</v>
      </c>
      <c r="Q15" s="79" t="s">
        <v>373</v>
      </c>
      <c r="R15" s="82" t="s">
        <v>455</v>
      </c>
      <c r="S15" s="79" t="s">
        <v>500</v>
      </c>
      <c r="T15" s="79" t="s">
        <v>524</v>
      </c>
      <c r="U15" s="79"/>
      <c r="V15" s="82" t="s">
        <v>583</v>
      </c>
      <c r="W15" s="81">
        <v>43769.190092592595</v>
      </c>
      <c r="X15" s="82" t="s">
        <v>655</v>
      </c>
      <c r="Y15" s="79"/>
      <c r="Z15" s="79"/>
      <c r="AA15" s="85" t="s">
        <v>782</v>
      </c>
      <c r="AB15" s="79"/>
      <c r="AC15" s="79" t="b">
        <v>0</v>
      </c>
      <c r="AD15" s="79">
        <v>0</v>
      </c>
      <c r="AE15" s="85" t="s">
        <v>913</v>
      </c>
      <c r="AF15" s="79" t="b">
        <v>0</v>
      </c>
      <c r="AG15" s="79" t="s">
        <v>922</v>
      </c>
      <c r="AH15" s="79"/>
      <c r="AI15" s="85" t="s">
        <v>913</v>
      </c>
      <c r="AJ15" s="79" t="b">
        <v>0</v>
      </c>
      <c r="AK15" s="79">
        <v>0</v>
      </c>
      <c r="AL15" s="85" t="s">
        <v>913</v>
      </c>
      <c r="AM15" s="79" t="s">
        <v>933</v>
      </c>
      <c r="AN15" s="79" t="b">
        <v>0</v>
      </c>
      <c r="AO15" s="85" t="s">
        <v>782</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13</v>
      </c>
      <c r="BK15" s="49">
        <v>100</v>
      </c>
      <c r="BL15" s="48">
        <v>13</v>
      </c>
    </row>
    <row r="16" spans="1:64" ht="15">
      <c r="A16" s="64" t="s">
        <v>220</v>
      </c>
      <c r="B16" s="64" t="s">
        <v>296</v>
      </c>
      <c r="C16" s="65" t="s">
        <v>2831</v>
      </c>
      <c r="D16" s="66">
        <v>10</v>
      </c>
      <c r="E16" s="67" t="s">
        <v>136</v>
      </c>
      <c r="F16" s="68">
        <v>12</v>
      </c>
      <c r="G16" s="65"/>
      <c r="H16" s="69"/>
      <c r="I16" s="70"/>
      <c r="J16" s="70"/>
      <c r="K16" s="34" t="s">
        <v>65</v>
      </c>
      <c r="L16" s="77">
        <v>16</v>
      </c>
      <c r="M16" s="77"/>
      <c r="N16" s="72"/>
      <c r="O16" s="79" t="s">
        <v>364</v>
      </c>
      <c r="P16" s="81">
        <v>43769.992847222224</v>
      </c>
      <c r="Q16" s="79" t="s">
        <v>374</v>
      </c>
      <c r="R16" s="82" t="s">
        <v>456</v>
      </c>
      <c r="S16" s="79" t="s">
        <v>499</v>
      </c>
      <c r="T16" s="79"/>
      <c r="U16" s="79"/>
      <c r="V16" s="82" t="s">
        <v>584</v>
      </c>
      <c r="W16" s="81">
        <v>43769.992847222224</v>
      </c>
      <c r="X16" s="82" t="s">
        <v>656</v>
      </c>
      <c r="Y16" s="79"/>
      <c r="Z16" s="79"/>
      <c r="AA16" s="85" t="s">
        <v>783</v>
      </c>
      <c r="AB16" s="79"/>
      <c r="AC16" s="79" t="b">
        <v>0</v>
      </c>
      <c r="AD16" s="79">
        <v>0</v>
      </c>
      <c r="AE16" s="85" t="s">
        <v>913</v>
      </c>
      <c r="AF16" s="79" t="b">
        <v>0</v>
      </c>
      <c r="AG16" s="79" t="s">
        <v>923</v>
      </c>
      <c r="AH16" s="79"/>
      <c r="AI16" s="85" t="s">
        <v>913</v>
      </c>
      <c r="AJ16" s="79" t="b">
        <v>0</v>
      </c>
      <c r="AK16" s="79">
        <v>0</v>
      </c>
      <c r="AL16" s="85" t="s">
        <v>913</v>
      </c>
      <c r="AM16" s="79" t="s">
        <v>935</v>
      </c>
      <c r="AN16" s="79" t="b">
        <v>1</v>
      </c>
      <c r="AO16" s="85" t="s">
        <v>783</v>
      </c>
      <c r="AP16" s="79" t="s">
        <v>176</v>
      </c>
      <c r="AQ16" s="79">
        <v>0</v>
      </c>
      <c r="AR16" s="79">
        <v>0</v>
      </c>
      <c r="AS16" s="79"/>
      <c r="AT16" s="79"/>
      <c r="AU16" s="79"/>
      <c r="AV16" s="79"/>
      <c r="AW16" s="79"/>
      <c r="AX16" s="79"/>
      <c r="AY16" s="79"/>
      <c r="AZ16" s="79"/>
      <c r="BA16">
        <v>2</v>
      </c>
      <c r="BB16" s="78" t="str">
        <f>REPLACE(INDEX(GroupVertices[Group],MATCH(Edges[[#This Row],[Vertex 1]],GroupVertices[Vertex],0)),1,1,"")</f>
        <v>15</v>
      </c>
      <c r="BC16" s="78" t="str">
        <f>REPLACE(INDEX(GroupVertices[Group],MATCH(Edges[[#This Row],[Vertex 2]],GroupVertices[Vertex],0)),1,1,"")</f>
        <v>15</v>
      </c>
      <c r="BD16" s="48">
        <v>0</v>
      </c>
      <c r="BE16" s="49">
        <v>0</v>
      </c>
      <c r="BF16" s="48">
        <v>2</v>
      </c>
      <c r="BG16" s="49">
        <v>11.764705882352942</v>
      </c>
      <c r="BH16" s="48">
        <v>0</v>
      </c>
      <c r="BI16" s="49">
        <v>0</v>
      </c>
      <c r="BJ16" s="48">
        <v>15</v>
      </c>
      <c r="BK16" s="49">
        <v>88.23529411764706</v>
      </c>
      <c r="BL16" s="48">
        <v>17</v>
      </c>
    </row>
    <row r="17" spans="1:64" ht="15">
      <c r="A17" s="64" t="s">
        <v>220</v>
      </c>
      <c r="B17" s="64" t="s">
        <v>296</v>
      </c>
      <c r="C17" s="65" t="s">
        <v>2831</v>
      </c>
      <c r="D17" s="66">
        <v>10</v>
      </c>
      <c r="E17" s="67" t="s">
        <v>136</v>
      </c>
      <c r="F17" s="68">
        <v>12</v>
      </c>
      <c r="G17" s="65"/>
      <c r="H17" s="69"/>
      <c r="I17" s="70"/>
      <c r="J17" s="70"/>
      <c r="K17" s="34" t="s">
        <v>65</v>
      </c>
      <c r="L17" s="77">
        <v>17</v>
      </c>
      <c r="M17" s="77"/>
      <c r="N17" s="72"/>
      <c r="O17" s="79" t="s">
        <v>364</v>
      </c>
      <c r="P17" s="81">
        <v>43769.99456018519</v>
      </c>
      <c r="Q17" s="79" t="s">
        <v>375</v>
      </c>
      <c r="R17" s="82" t="s">
        <v>457</v>
      </c>
      <c r="S17" s="79" t="s">
        <v>499</v>
      </c>
      <c r="T17" s="79"/>
      <c r="U17" s="79"/>
      <c r="V17" s="82" t="s">
        <v>584</v>
      </c>
      <c r="W17" s="81">
        <v>43769.99456018519</v>
      </c>
      <c r="X17" s="82" t="s">
        <v>657</v>
      </c>
      <c r="Y17" s="79"/>
      <c r="Z17" s="79"/>
      <c r="AA17" s="85" t="s">
        <v>784</v>
      </c>
      <c r="AB17" s="79"/>
      <c r="AC17" s="79" t="b">
        <v>0</v>
      </c>
      <c r="AD17" s="79">
        <v>0</v>
      </c>
      <c r="AE17" s="85" t="s">
        <v>913</v>
      </c>
      <c r="AF17" s="79" t="b">
        <v>0</v>
      </c>
      <c r="AG17" s="79" t="s">
        <v>924</v>
      </c>
      <c r="AH17" s="79"/>
      <c r="AI17" s="85" t="s">
        <v>913</v>
      </c>
      <c r="AJ17" s="79" t="b">
        <v>0</v>
      </c>
      <c r="AK17" s="79">
        <v>0</v>
      </c>
      <c r="AL17" s="85" t="s">
        <v>913</v>
      </c>
      <c r="AM17" s="79" t="s">
        <v>936</v>
      </c>
      <c r="AN17" s="79" t="b">
        <v>1</v>
      </c>
      <c r="AO17" s="85" t="s">
        <v>784</v>
      </c>
      <c r="AP17" s="79" t="s">
        <v>176</v>
      </c>
      <c r="AQ17" s="79">
        <v>0</v>
      </c>
      <c r="AR17" s="79">
        <v>0</v>
      </c>
      <c r="AS17" s="79"/>
      <c r="AT17" s="79"/>
      <c r="AU17" s="79"/>
      <c r="AV17" s="79"/>
      <c r="AW17" s="79"/>
      <c r="AX17" s="79"/>
      <c r="AY17" s="79"/>
      <c r="AZ17" s="79"/>
      <c r="BA17">
        <v>2</v>
      </c>
      <c r="BB17" s="78" t="str">
        <f>REPLACE(INDEX(GroupVertices[Group],MATCH(Edges[[#This Row],[Vertex 1]],GroupVertices[Vertex],0)),1,1,"")</f>
        <v>15</v>
      </c>
      <c r="BC17" s="78" t="str">
        <f>REPLACE(INDEX(GroupVertices[Group],MATCH(Edges[[#This Row],[Vertex 2]],GroupVertices[Vertex],0)),1,1,"")</f>
        <v>15</v>
      </c>
      <c r="BD17" s="48">
        <v>0</v>
      </c>
      <c r="BE17" s="49">
        <v>0</v>
      </c>
      <c r="BF17" s="48">
        <v>2</v>
      </c>
      <c r="BG17" s="49">
        <v>11.764705882352942</v>
      </c>
      <c r="BH17" s="48">
        <v>0</v>
      </c>
      <c r="BI17" s="49">
        <v>0</v>
      </c>
      <c r="BJ17" s="48">
        <v>15</v>
      </c>
      <c r="BK17" s="49">
        <v>88.23529411764706</v>
      </c>
      <c r="BL17" s="48">
        <v>17</v>
      </c>
    </row>
    <row r="18" spans="1:64" ht="15">
      <c r="A18" s="64" t="s">
        <v>221</v>
      </c>
      <c r="B18" s="64" t="s">
        <v>297</v>
      </c>
      <c r="C18" s="65" t="s">
        <v>2830</v>
      </c>
      <c r="D18" s="66">
        <v>3</v>
      </c>
      <c r="E18" s="67" t="s">
        <v>132</v>
      </c>
      <c r="F18" s="68">
        <v>35</v>
      </c>
      <c r="G18" s="65"/>
      <c r="H18" s="69"/>
      <c r="I18" s="70"/>
      <c r="J18" s="70"/>
      <c r="K18" s="34" t="s">
        <v>65</v>
      </c>
      <c r="L18" s="77">
        <v>18</v>
      </c>
      <c r="M18" s="77"/>
      <c r="N18" s="72"/>
      <c r="O18" s="79" t="s">
        <v>365</v>
      </c>
      <c r="P18" s="81">
        <v>43762.638715277775</v>
      </c>
      <c r="Q18" s="79" t="s">
        <v>376</v>
      </c>
      <c r="R18" s="82" t="s">
        <v>458</v>
      </c>
      <c r="S18" s="79" t="s">
        <v>501</v>
      </c>
      <c r="T18" s="79" t="s">
        <v>524</v>
      </c>
      <c r="U18" s="82" t="s">
        <v>562</v>
      </c>
      <c r="V18" s="82" t="s">
        <v>562</v>
      </c>
      <c r="W18" s="81">
        <v>43762.638715277775</v>
      </c>
      <c r="X18" s="82" t="s">
        <v>658</v>
      </c>
      <c r="Y18" s="79"/>
      <c r="Z18" s="79"/>
      <c r="AA18" s="85" t="s">
        <v>785</v>
      </c>
      <c r="AB18" s="85" t="s">
        <v>901</v>
      </c>
      <c r="AC18" s="79" t="b">
        <v>0</v>
      </c>
      <c r="AD18" s="79">
        <v>4</v>
      </c>
      <c r="AE18" s="85" t="s">
        <v>914</v>
      </c>
      <c r="AF18" s="79" t="b">
        <v>0</v>
      </c>
      <c r="AG18" s="79" t="s">
        <v>922</v>
      </c>
      <c r="AH18" s="79"/>
      <c r="AI18" s="85" t="s">
        <v>913</v>
      </c>
      <c r="AJ18" s="79" t="b">
        <v>0</v>
      </c>
      <c r="AK18" s="79">
        <v>2</v>
      </c>
      <c r="AL18" s="85" t="s">
        <v>913</v>
      </c>
      <c r="AM18" s="79" t="s">
        <v>933</v>
      </c>
      <c r="AN18" s="79" t="b">
        <v>0</v>
      </c>
      <c r="AO18" s="85" t="s">
        <v>901</v>
      </c>
      <c r="AP18" s="79" t="s">
        <v>945</v>
      </c>
      <c r="AQ18" s="79">
        <v>0</v>
      </c>
      <c r="AR18" s="79">
        <v>0</v>
      </c>
      <c r="AS18" s="79"/>
      <c r="AT18" s="79"/>
      <c r="AU18" s="79"/>
      <c r="AV18" s="79"/>
      <c r="AW18" s="79"/>
      <c r="AX18" s="79"/>
      <c r="AY18" s="79"/>
      <c r="AZ18" s="79"/>
      <c r="BA18">
        <v>1</v>
      </c>
      <c r="BB18" s="78" t="str">
        <f>REPLACE(INDEX(GroupVertices[Group],MATCH(Edges[[#This Row],[Vertex 1]],GroupVertices[Vertex],0)),1,1,"")</f>
        <v>11</v>
      </c>
      <c r="BC18" s="78" t="str">
        <f>REPLACE(INDEX(GroupVertices[Group],MATCH(Edges[[#This Row],[Vertex 2]],GroupVertices[Vertex],0)),1,1,"")</f>
        <v>11</v>
      </c>
      <c r="BD18" s="48">
        <v>1</v>
      </c>
      <c r="BE18" s="49">
        <v>12.5</v>
      </c>
      <c r="BF18" s="48">
        <v>0</v>
      </c>
      <c r="BG18" s="49">
        <v>0</v>
      </c>
      <c r="BH18" s="48">
        <v>0</v>
      </c>
      <c r="BI18" s="49">
        <v>0</v>
      </c>
      <c r="BJ18" s="48">
        <v>7</v>
      </c>
      <c r="BK18" s="49">
        <v>87.5</v>
      </c>
      <c r="BL18" s="48">
        <v>8</v>
      </c>
    </row>
    <row r="19" spans="1:64" ht="15">
      <c r="A19" s="64" t="s">
        <v>222</v>
      </c>
      <c r="B19" s="64" t="s">
        <v>297</v>
      </c>
      <c r="C19" s="65" t="s">
        <v>2830</v>
      </c>
      <c r="D19" s="66">
        <v>3</v>
      </c>
      <c r="E19" s="67" t="s">
        <v>132</v>
      </c>
      <c r="F19" s="68">
        <v>35</v>
      </c>
      <c r="G19" s="65"/>
      <c r="H19" s="69"/>
      <c r="I19" s="70"/>
      <c r="J19" s="70"/>
      <c r="K19" s="34" t="s">
        <v>65</v>
      </c>
      <c r="L19" s="77">
        <v>19</v>
      </c>
      <c r="M19" s="77"/>
      <c r="N19" s="72"/>
      <c r="O19" s="79" t="s">
        <v>364</v>
      </c>
      <c r="P19" s="81">
        <v>43770.728368055556</v>
      </c>
      <c r="Q19" s="79" t="s">
        <v>377</v>
      </c>
      <c r="R19" s="82" t="s">
        <v>458</v>
      </c>
      <c r="S19" s="79" t="s">
        <v>501</v>
      </c>
      <c r="T19" s="79" t="s">
        <v>524</v>
      </c>
      <c r="U19" s="82" t="s">
        <v>562</v>
      </c>
      <c r="V19" s="82" t="s">
        <v>562</v>
      </c>
      <c r="W19" s="81">
        <v>43770.728368055556</v>
      </c>
      <c r="X19" s="82" t="s">
        <v>659</v>
      </c>
      <c r="Y19" s="79"/>
      <c r="Z19" s="79"/>
      <c r="AA19" s="85" t="s">
        <v>786</v>
      </c>
      <c r="AB19" s="79"/>
      <c r="AC19" s="79" t="b">
        <v>0</v>
      </c>
      <c r="AD19" s="79">
        <v>0</v>
      </c>
      <c r="AE19" s="85" t="s">
        <v>913</v>
      </c>
      <c r="AF19" s="79" t="b">
        <v>0</v>
      </c>
      <c r="AG19" s="79" t="s">
        <v>922</v>
      </c>
      <c r="AH19" s="79"/>
      <c r="AI19" s="85" t="s">
        <v>913</v>
      </c>
      <c r="AJ19" s="79" t="b">
        <v>0</v>
      </c>
      <c r="AK19" s="79">
        <v>0</v>
      </c>
      <c r="AL19" s="85" t="s">
        <v>785</v>
      </c>
      <c r="AM19" s="79" t="s">
        <v>933</v>
      </c>
      <c r="AN19" s="79" t="b">
        <v>0</v>
      </c>
      <c r="AO19" s="85" t="s">
        <v>785</v>
      </c>
      <c r="AP19" s="79" t="s">
        <v>176</v>
      </c>
      <c r="AQ19" s="79">
        <v>0</v>
      </c>
      <c r="AR19" s="79">
        <v>0</v>
      </c>
      <c r="AS19" s="79"/>
      <c r="AT19" s="79"/>
      <c r="AU19" s="79"/>
      <c r="AV19" s="79"/>
      <c r="AW19" s="79"/>
      <c r="AX19" s="79"/>
      <c r="AY19" s="79"/>
      <c r="AZ19" s="79"/>
      <c r="BA19">
        <v>1</v>
      </c>
      <c r="BB19" s="78" t="str">
        <f>REPLACE(INDEX(GroupVertices[Group],MATCH(Edges[[#This Row],[Vertex 1]],GroupVertices[Vertex],0)),1,1,"")</f>
        <v>11</v>
      </c>
      <c r="BC19" s="78" t="str">
        <f>REPLACE(INDEX(GroupVertices[Group],MATCH(Edges[[#This Row],[Vertex 2]],GroupVertices[Vertex],0)),1,1,"")</f>
        <v>11</v>
      </c>
      <c r="BD19" s="48"/>
      <c r="BE19" s="49"/>
      <c r="BF19" s="48"/>
      <c r="BG19" s="49"/>
      <c r="BH19" s="48"/>
      <c r="BI19" s="49"/>
      <c r="BJ19" s="48"/>
      <c r="BK19" s="49"/>
      <c r="BL19" s="48"/>
    </row>
    <row r="20" spans="1:64" ht="15">
      <c r="A20" s="64" t="s">
        <v>222</v>
      </c>
      <c r="B20" s="64" t="s">
        <v>221</v>
      </c>
      <c r="C20" s="65" t="s">
        <v>2830</v>
      </c>
      <c r="D20" s="66">
        <v>3</v>
      </c>
      <c r="E20" s="67" t="s">
        <v>132</v>
      </c>
      <c r="F20" s="68">
        <v>35</v>
      </c>
      <c r="G20" s="65"/>
      <c r="H20" s="69"/>
      <c r="I20" s="70"/>
      <c r="J20" s="70"/>
      <c r="K20" s="34" t="s">
        <v>65</v>
      </c>
      <c r="L20" s="77">
        <v>20</v>
      </c>
      <c r="M20" s="77"/>
      <c r="N20" s="72"/>
      <c r="O20" s="79" t="s">
        <v>364</v>
      </c>
      <c r="P20" s="81">
        <v>43770.728368055556</v>
      </c>
      <c r="Q20" s="79" t="s">
        <v>377</v>
      </c>
      <c r="R20" s="82" t="s">
        <v>458</v>
      </c>
      <c r="S20" s="79" t="s">
        <v>501</v>
      </c>
      <c r="T20" s="79" t="s">
        <v>524</v>
      </c>
      <c r="U20" s="82" t="s">
        <v>562</v>
      </c>
      <c r="V20" s="82" t="s">
        <v>562</v>
      </c>
      <c r="W20" s="81">
        <v>43770.728368055556</v>
      </c>
      <c r="X20" s="82" t="s">
        <v>659</v>
      </c>
      <c r="Y20" s="79"/>
      <c r="Z20" s="79"/>
      <c r="AA20" s="85" t="s">
        <v>786</v>
      </c>
      <c r="AB20" s="79"/>
      <c r="AC20" s="79" t="b">
        <v>0</v>
      </c>
      <c r="AD20" s="79">
        <v>0</v>
      </c>
      <c r="AE20" s="85" t="s">
        <v>913</v>
      </c>
      <c r="AF20" s="79" t="b">
        <v>0</v>
      </c>
      <c r="AG20" s="79" t="s">
        <v>922</v>
      </c>
      <c r="AH20" s="79"/>
      <c r="AI20" s="85" t="s">
        <v>913</v>
      </c>
      <c r="AJ20" s="79" t="b">
        <v>0</v>
      </c>
      <c r="AK20" s="79">
        <v>0</v>
      </c>
      <c r="AL20" s="85" t="s">
        <v>785</v>
      </c>
      <c r="AM20" s="79" t="s">
        <v>933</v>
      </c>
      <c r="AN20" s="79" t="b">
        <v>0</v>
      </c>
      <c r="AO20" s="85" t="s">
        <v>785</v>
      </c>
      <c r="AP20" s="79" t="s">
        <v>176</v>
      </c>
      <c r="AQ20" s="79">
        <v>0</v>
      </c>
      <c r="AR20" s="79">
        <v>0</v>
      </c>
      <c r="AS20" s="79"/>
      <c r="AT20" s="79"/>
      <c r="AU20" s="79"/>
      <c r="AV20" s="79"/>
      <c r="AW20" s="79"/>
      <c r="AX20" s="79"/>
      <c r="AY20" s="79"/>
      <c r="AZ20" s="79"/>
      <c r="BA20">
        <v>1</v>
      </c>
      <c r="BB20" s="78" t="str">
        <f>REPLACE(INDEX(GroupVertices[Group],MATCH(Edges[[#This Row],[Vertex 1]],GroupVertices[Vertex],0)),1,1,"")</f>
        <v>11</v>
      </c>
      <c r="BC20" s="78" t="str">
        <f>REPLACE(INDEX(GroupVertices[Group],MATCH(Edges[[#This Row],[Vertex 2]],GroupVertices[Vertex],0)),1,1,"")</f>
        <v>11</v>
      </c>
      <c r="BD20" s="48">
        <v>1</v>
      </c>
      <c r="BE20" s="49">
        <v>10</v>
      </c>
      <c r="BF20" s="48">
        <v>0</v>
      </c>
      <c r="BG20" s="49">
        <v>0</v>
      </c>
      <c r="BH20" s="48">
        <v>0</v>
      </c>
      <c r="BI20" s="49">
        <v>0</v>
      </c>
      <c r="BJ20" s="48">
        <v>9</v>
      </c>
      <c r="BK20" s="49">
        <v>90</v>
      </c>
      <c r="BL20" s="48">
        <v>10</v>
      </c>
    </row>
    <row r="21" spans="1:64" ht="15">
      <c r="A21" s="64" t="s">
        <v>223</v>
      </c>
      <c r="B21" s="64" t="s">
        <v>223</v>
      </c>
      <c r="C21" s="65" t="s">
        <v>2830</v>
      </c>
      <c r="D21" s="66">
        <v>3</v>
      </c>
      <c r="E21" s="67" t="s">
        <v>132</v>
      </c>
      <c r="F21" s="68">
        <v>35</v>
      </c>
      <c r="G21" s="65"/>
      <c r="H21" s="69"/>
      <c r="I21" s="70"/>
      <c r="J21" s="70"/>
      <c r="K21" s="34" t="s">
        <v>65</v>
      </c>
      <c r="L21" s="77">
        <v>21</v>
      </c>
      <c r="M21" s="77"/>
      <c r="N21" s="72"/>
      <c r="O21" s="79" t="s">
        <v>176</v>
      </c>
      <c r="P21" s="81">
        <v>43770.7400462963</v>
      </c>
      <c r="Q21" s="79" t="s">
        <v>378</v>
      </c>
      <c r="R21" s="79"/>
      <c r="S21" s="79"/>
      <c r="T21" s="79" t="s">
        <v>525</v>
      </c>
      <c r="U21" s="82" t="s">
        <v>563</v>
      </c>
      <c r="V21" s="82" t="s">
        <v>563</v>
      </c>
      <c r="W21" s="81">
        <v>43770.7400462963</v>
      </c>
      <c r="X21" s="82" t="s">
        <v>660</v>
      </c>
      <c r="Y21" s="79"/>
      <c r="Z21" s="79"/>
      <c r="AA21" s="85" t="s">
        <v>787</v>
      </c>
      <c r="AB21" s="79"/>
      <c r="AC21" s="79" t="b">
        <v>0</v>
      </c>
      <c r="AD21" s="79">
        <v>0</v>
      </c>
      <c r="AE21" s="85" t="s">
        <v>913</v>
      </c>
      <c r="AF21" s="79" t="b">
        <v>0</v>
      </c>
      <c r="AG21" s="79" t="s">
        <v>922</v>
      </c>
      <c r="AH21" s="79"/>
      <c r="AI21" s="85" t="s">
        <v>913</v>
      </c>
      <c r="AJ21" s="79" t="b">
        <v>0</v>
      </c>
      <c r="AK21" s="79">
        <v>0</v>
      </c>
      <c r="AL21" s="85" t="s">
        <v>913</v>
      </c>
      <c r="AM21" s="79" t="s">
        <v>934</v>
      </c>
      <c r="AN21" s="79" t="b">
        <v>0</v>
      </c>
      <c r="AO21" s="85" t="s">
        <v>787</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1</v>
      </c>
      <c r="BE21" s="49">
        <v>3.225806451612903</v>
      </c>
      <c r="BF21" s="48">
        <v>0</v>
      </c>
      <c r="BG21" s="49">
        <v>0</v>
      </c>
      <c r="BH21" s="48">
        <v>0</v>
      </c>
      <c r="BI21" s="49">
        <v>0</v>
      </c>
      <c r="BJ21" s="48">
        <v>30</v>
      </c>
      <c r="BK21" s="49">
        <v>96.7741935483871</v>
      </c>
      <c r="BL21" s="48">
        <v>31</v>
      </c>
    </row>
    <row r="22" spans="1:64" ht="15">
      <c r="A22" s="64" t="s">
        <v>224</v>
      </c>
      <c r="B22" s="64" t="s">
        <v>268</v>
      </c>
      <c r="C22" s="65" t="s">
        <v>2830</v>
      </c>
      <c r="D22" s="66">
        <v>3</v>
      </c>
      <c r="E22" s="67" t="s">
        <v>132</v>
      </c>
      <c r="F22" s="68">
        <v>35</v>
      </c>
      <c r="G22" s="65"/>
      <c r="H22" s="69"/>
      <c r="I22" s="70"/>
      <c r="J22" s="70"/>
      <c r="K22" s="34" t="s">
        <v>65</v>
      </c>
      <c r="L22" s="77">
        <v>22</v>
      </c>
      <c r="M22" s="77"/>
      <c r="N22" s="72"/>
      <c r="O22" s="79" t="s">
        <v>364</v>
      </c>
      <c r="P22" s="81">
        <v>43770.78365740741</v>
      </c>
      <c r="Q22" s="79" t="s">
        <v>379</v>
      </c>
      <c r="R22" s="79"/>
      <c r="S22" s="79"/>
      <c r="T22" s="79"/>
      <c r="U22" s="79"/>
      <c r="V22" s="82" t="s">
        <v>585</v>
      </c>
      <c r="W22" s="81">
        <v>43770.78365740741</v>
      </c>
      <c r="X22" s="82" t="s">
        <v>661</v>
      </c>
      <c r="Y22" s="79"/>
      <c r="Z22" s="79"/>
      <c r="AA22" s="85" t="s">
        <v>788</v>
      </c>
      <c r="AB22" s="79"/>
      <c r="AC22" s="79" t="b">
        <v>0</v>
      </c>
      <c r="AD22" s="79">
        <v>0</v>
      </c>
      <c r="AE22" s="85" t="s">
        <v>913</v>
      </c>
      <c r="AF22" s="79" t="b">
        <v>0</v>
      </c>
      <c r="AG22" s="79" t="s">
        <v>922</v>
      </c>
      <c r="AH22" s="79"/>
      <c r="AI22" s="85" t="s">
        <v>913</v>
      </c>
      <c r="AJ22" s="79" t="b">
        <v>0</v>
      </c>
      <c r="AK22" s="79">
        <v>6</v>
      </c>
      <c r="AL22" s="85" t="s">
        <v>887</v>
      </c>
      <c r="AM22" s="79" t="s">
        <v>934</v>
      </c>
      <c r="AN22" s="79" t="b">
        <v>0</v>
      </c>
      <c r="AO22" s="85" t="s">
        <v>887</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225</v>
      </c>
      <c r="B23" s="64" t="s">
        <v>268</v>
      </c>
      <c r="C23" s="65" t="s">
        <v>2830</v>
      </c>
      <c r="D23" s="66">
        <v>3</v>
      </c>
      <c r="E23" s="67" t="s">
        <v>132</v>
      </c>
      <c r="F23" s="68">
        <v>35</v>
      </c>
      <c r="G23" s="65"/>
      <c r="H23" s="69"/>
      <c r="I23" s="70"/>
      <c r="J23" s="70"/>
      <c r="K23" s="34" t="s">
        <v>65</v>
      </c>
      <c r="L23" s="77">
        <v>23</v>
      </c>
      <c r="M23" s="77"/>
      <c r="N23" s="72"/>
      <c r="O23" s="79" t="s">
        <v>364</v>
      </c>
      <c r="P23" s="81">
        <v>43770.796481481484</v>
      </c>
      <c r="Q23" s="79" t="s">
        <v>379</v>
      </c>
      <c r="R23" s="79"/>
      <c r="S23" s="79"/>
      <c r="T23" s="79"/>
      <c r="U23" s="79"/>
      <c r="V23" s="82" t="s">
        <v>586</v>
      </c>
      <c r="W23" s="81">
        <v>43770.796481481484</v>
      </c>
      <c r="X23" s="82" t="s">
        <v>662</v>
      </c>
      <c r="Y23" s="79"/>
      <c r="Z23" s="79"/>
      <c r="AA23" s="85" t="s">
        <v>789</v>
      </c>
      <c r="AB23" s="79"/>
      <c r="AC23" s="79" t="b">
        <v>0</v>
      </c>
      <c r="AD23" s="79">
        <v>0</v>
      </c>
      <c r="AE23" s="85" t="s">
        <v>913</v>
      </c>
      <c r="AF23" s="79" t="b">
        <v>0</v>
      </c>
      <c r="AG23" s="79" t="s">
        <v>922</v>
      </c>
      <c r="AH23" s="79"/>
      <c r="AI23" s="85" t="s">
        <v>913</v>
      </c>
      <c r="AJ23" s="79" t="b">
        <v>0</v>
      </c>
      <c r="AK23" s="79">
        <v>6</v>
      </c>
      <c r="AL23" s="85" t="s">
        <v>887</v>
      </c>
      <c r="AM23" s="79" t="s">
        <v>934</v>
      </c>
      <c r="AN23" s="79" t="b">
        <v>0</v>
      </c>
      <c r="AO23" s="85" t="s">
        <v>887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20</v>
      </c>
      <c r="BK23" s="49">
        <v>100</v>
      </c>
      <c r="BL23" s="48">
        <v>20</v>
      </c>
    </row>
    <row r="24" spans="1:64" ht="15">
      <c r="A24" s="64" t="s">
        <v>226</v>
      </c>
      <c r="B24" s="64" t="s">
        <v>268</v>
      </c>
      <c r="C24" s="65" t="s">
        <v>2830</v>
      </c>
      <c r="D24" s="66">
        <v>3</v>
      </c>
      <c r="E24" s="67" t="s">
        <v>132</v>
      </c>
      <c r="F24" s="68">
        <v>35</v>
      </c>
      <c r="G24" s="65"/>
      <c r="H24" s="69"/>
      <c r="I24" s="70"/>
      <c r="J24" s="70"/>
      <c r="K24" s="34" t="s">
        <v>65</v>
      </c>
      <c r="L24" s="77">
        <v>24</v>
      </c>
      <c r="M24" s="77"/>
      <c r="N24" s="72"/>
      <c r="O24" s="79" t="s">
        <v>364</v>
      </c>
      <c r="P24" s="81">
        <v>43770.80771990741</v>
      </c>
      <c r="Q24" s="79" t="s">
        <v>379</v>
      </c>
      <c r="R24" s="79"/>
      <c r="S24" s="79"/>
      <c r="T24" s="79"/>
      <c r="U24" s="79"/>
      <c r="V24" s="82" t="s">
        <v>587</v>
      </c>
      <c r="W24" s="81">
        <v>43770.80771990741</v>
      </c>
      <c r="X24" s="82" t="s">
        <v>663</v>
      </c>
      <c r="Y24" s="79"/>
      <c r="Z24" s="79"/>
      <c r="AA24" s="85" t="s">
        <v>790</v>
      </c>
      <c r="AB24" s="79"/>
      <c r="AC24" s="79" t="b">
        <v>0</v>
      </c>
      <c r="AD24" s="79">
        <v>0</v>
      </c>
      <c r="AE24" s="85" t="s">
        <v>913</v>
      </c>
      <c r="AF24" s="79" t="b">
        <v>0</v>
      </c>
      <c r="AG24" s="79" t="s">
        <v>922</v>
      </c>
      <c r="AH24" s="79"/>
      <c r="AI24" s="85" t="s">
        <v>913</v>
      </c>
      <c r="AJ24" s="79" t="b">
        <v>0</v>
      </c>
      <c r="AK24" s="79">
        <v>6</v>
      </c>
      <c r="AL24" s="85" t="s">
        <v>887</v>
      </c>
      <c r="AM24" s="79" t="s">
        <v>930</v>
      </c>
      <c r="AN24" s="79" t="b">
        <v>0</v>
      </c>
      <c r="AO24" s="85" t="s">
        <v>887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20</v>
      </c>
      <c r="BK24" s="49">
        <v>100</v>
      </c>
      <c r="BL24" s="48">
        <v>20</v>
      </c>
    </row>
    <row r="25" spans="1:64" ht="15">
      <c r="A25" s="64" t="s">
        <v>227</v>
      </c>
      <c r="B25" s="64" t="s">
        <v>268</v>
      </c>
      <c r="C25" s="65" t="s">
        <v>2830</v>
      </c>
      <c r="D25" s="66">
        <v>3</v>
      </c>
      <c r="E25" s="67" t="s">
        <v>132</v>
      </c>
      <c r="F25" s="68">
        <v>35</v>
      </c>
      <c r="G25" s="65"/>
      <c r="H25" s="69"/>
      <c r="I25" s="70"/>
      <c r="J25" s="70"/>
      <c r="K25" s="34" t="s">
        <v>65</v>
      </c>
      <c r="L25" s="77">
        <v>25</v>
      </c>
      <c r="M25" s="77"/>
      <c r="N25" s="72"/>
      <c r="O25" s="79" t="s">
        <v>364</v>
      </c>
      <c r="P25" s="81">
        <v>43770.808842592596</v>
      </c>
      <c r="Q25" s="79" t="s">
        <v>379</v>
      </c>
      <c r="R25" s="79"/>
      <c r="S25" s="79"/>
      <c r="T25" s="79"/>
      <c r="U25" s="79"/>
      <c r="V25" s="82" t="s">
        <v>588</v>
      </c>
      <c r="W25" s="81">
        <v>43770.808842592596</v>
      </c>
      <c r="X25" s="82" t="s">
        <v>664</v>
      </c>
      <c r="Y25" s="79"/>
      <c r="Z25" s="79"/>
      <c r="AA25" s="85" t="s">
        <v>791</v>
      </c>
      <c r="AB25" s="79"/>
      <c r="AC25" s="79" t="b">
        <v>0</v>
      </c>
      <c r="AD25" s="79">
        <v>0</v>
      </c>
      <c r="AE25" s="85" t="s">
        <v>913</v>
      </c>
      <c r="AF25" s="79" t="b">
        <v>0</v>
      </c>
      <c r="AG25" s="79" t="s">
        <v>922</v>
      </c>
      <c r="AH25" s="79"/>
      <c r="AI25" s="85" t="s">
        <v>913</v>
      </c>
      <c r="AJ25" s="79" t="b">
        <v>0</v>
      </c>
      <c r="AK25" s="79">
        <v>6</v>
      </c>
      <c r="AL25" s="85" t="s">
        <v>887</v>
      </c>
      <c r="AM25" s="79" t="s">
        <v>934</v>
      </c>
      <c r="AN25" s="79" t="b">
        <v>0</v>
      </c>
      <c r="AO25" s="85" t="s">
        <v>887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20</v>
      </c>
      <c r="BK25" s="49">
        <v>100</v>
      </c>
      <c r="BL25" s="48">
        <v>20</v>
      </c>
    </row>
    <row r="26" spans="1:64" ht="15">
      <c r="A26" s="64" t="s">
        <v>228</v>
      </c>
      <c r="B26" s="64" t="s">
        <v>268</v>
      </c>
      <c r="C26" s="65" t="s">
        <v>2830</v>
      </c>
      <c r="D26" s="66">
        <v>3</v>
      </c>
      <c r="E26" s="67" t="s">
        <v>132</v>
      </c>
      <c r="F26" s="68">
        <v>35</v>
      </c>
      <c r="G26" s="65"/>
      <c r="H26" s="69"/>
      <c r="I26" s="70"/>
      <c r="J26" s="70"/>
      <c r="K26" s="34" t="s">
        <v>65</v>
      </c>
      <c r="L26" s="77">
        <v>26</v>
      </c>
      <c r="M26" s="77"/>
      <c r="N26" s="72"/>
      <c r="O26" s="79" t="s">
        <v>364</v>
      </c>
      <c r="P26" s="81">
        <v>43770.84954861111</v>
      </c>
      <c r="Q26" s="79" t="s">
        <v>379</v>
      </c>
      <c r="R26" s="79"/>
      <c r="S26" s="79"/>
      <c r="T26" s="79"/>
      <c r="U26" s="79"/>
      <c r="V26" s="82" t="s">
        <v>589</v>
      </c>
      <c r="W26" s="81">
        <v>43770.84954861111</v>
      </c>
      <c r="X26" s="82" t="s">
        <v>665</v>
      </c>
      <c r="Y26" s="79"/>
      <c r="Z26" s="79"/>
      <c r="AA26" s="85" t="s">
        <v>792</v>
      </c>
      <c r="AB26" s="79"/>
      <c r="AC26" s="79" t="b">
        <v>0</v>
      </c>
      <c r="AD26" s="79">
        <v>0</v>
      </c>
      <c r="AE26" s="85" t="s">
        <v>913</v>
      </c>
      <c r="AF26" s="79" t="b">
        <v>0</v>
      </c>
      <c r="AG26" s="79" t="s">
        <v>922</v>
      </c>
      <c r="AH26" s="79"/>
      <c r="AI26" s="85" t="s">
        <v>913</v>
      </c>
      <c r="AJ26" s="79" t="b">
        <v>0</v>
      </c>
      <c r="AK26" s="79">
        <v>6</v>
      </c>
      <c r="AL26" s="85" t="s">
        <v>887</v>
      </c>
      <c r="AM26" s="79" t="s">
        <v>934</v>
      </c>
      <c r="AN26" s="79" t="b">
        <v>0</v>
      </c>
      <c r="AO26" s="85" t="s">
        <v>887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20</v>
      </c>
      <c r="BK26" s="49">
        <v>100</v>
      </c>
      <c r="BL26" s="48">
        <v>20</v>
      </c>
    </row>
    <row r="27" spans="1:64" ht="15">
      <c r="A27" s="64" t="s">
        <v>229</v>
      </c>
      <c r="B27" s="64" t="s">
        <v>268</v>
      </c>
      <c r="C27" s="65" t="s">
        <v>2830</v>
      </c>
      <c r="D27" s="66">
        <v>3</v>
      </c>
      <c r="E27" s="67" t="s">
        <v>132</v>
      </c>
      <c r="F27" s="68">
        <v>35</v>
      </c>
      <c r="G27" s="65"/>
      <c r="H27" s="69"/>
      <c r="I27" s="70"/>
      <c r="J27" s="70"/>
      <c r="K27" s="34" t="s">
        <v>65</v>
      </c>
      <c r="L27" s="77">
        <v>27</v>
      </c>
      <c r="M27" s="77"/>
      <c r="N27" s="72"/>
      <c r="O27" s="79" t="s">
        <v>364</v>
      </c>
      <c r="P27" s="81">
        <v>43770.88799768518</v>
      </c>
      <c r="Q27" s="79" t="s">
        <v>379</v>
      </c>
      <c r="R27" s="79"/>
      <c r="S27" s="79"/>
      <c r="T27" s="79"/>
      <c r="U27" s="79"/>
      <c r="V27" s="82" t="s">
        <v>590</v>
      </c>
      <c r="W27" s="81">
        <v>43770.88799768518</v>
      </c>
      <c r="X27" s="82" t="s">
        <v>666</v>
      </c>
      <c r="Y27" s="79"/>
      <c r="Z27" s="79"/>
      <c r="AA27" s="85" t="s">
        <v>793</v>
      </c>
      <c r="AB27" s="79"/>
      <c r="AC27" s="79" t="b">
        <v>0</v>
      </c>
      <c r="AD27" s="79">
        <v>0</v>
      </c>
      <c r="AE27" s="85" t="s">
        <v>913</v>
      </c>
      <c r="AF27" s="79" t="b">
        <v>0</v>
      </c>
      <c r="AG27" s="79" t="s">
        <v>922</v>
      </c>
      <c r="AH27" s="79"/>
      <c r="AI27" s="85" t="s">
        <v>913</v>
      </c>
      <c r="AJ27" s="79" t="b">
        <v>0</v>
      </c>
      <c r="AK27" s="79">
        <v>6</v>
      </c>
      <c r="AL27" s="85" t="s">
        <v>887</v>
      </c>
      <c r="AM27" s="79" t="s">
        <v>934</v>
      </c>
      <c r="AN27" s="79" t="b">
        <v>0</v>
      </c>
      <c r="AO27" s="85" t="s">
        <v>887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20</v>
      </c>
      <c r="BK27" s="49">
        <v>100</v>
      </c>
      <c r="BL27" s="48">
        <v>20</v>
      </c>
    </row>
    <row r="28" spans="1:64" ht="15">
      <c r="A28" s="64" t="s">
        <v>230</v>
      </c>
      <c r="B28" s="64" t="s">
        <v>268</v>
      </c>
      <c r="C28" s="65" t="s">
        <v>2830</v>
      </c>
      <c r="D28" s="66">
        <v>3</v>
      </c>
      <c r="E28" s="67" t="s">
        <v>132</v>
      </c>
      <c r="F28" s="68">
        <v>35</v>
      </c>
      <c r="G28" s="65"/>
      <c r="H28" s="69"/>
      <c r="I28" s="70"/>
      <c r="J28" s="70"/>
      <c r="K28" s="34" t="s">
        <v>65</v>
      </c>
      <c r="L28" s="77">
        <v>28</v>
      </c>
      <c r="M28" s="77"/>
      <c r="N28" s="72"/>
      <c r="O28" s="79" t="s">
        <v>364</v>
      </c>
      <c r="P28" s="81">
        <v>43771.57755787037</v>
      </c>
      <c r="Q28" s="79" t="s">
        <v>380</v>
      </c>
      <c r="R28" s="79"/>
      <c r="S28" s="79"/>
      <c r="T28" s="79"/>
      <c r="U28" s="79"/>
      <c r="V28" s="82" t="s">
        <v>591</v>
      </c>
      <c r="W28" s="81">
        <v>43771.57755787037</v>
      </c>
      <c r="X28" s="82" t="s">
        <v>667</v>
      </c>
      <c r="Y28" s="79"/>
      <c r="Z28" s="79"/>
      <c r="AA28" s="85" t="s">
        <v>794</v>
      </c>
      <c r="AB28" s="79"/>
      <c r="AC28" s="79" t="b">
        <v>0</v>
      </c>
      <c r="AD28" s="79">
        <v>0</v>
      </c>
      <c r="AE28" s="85" t="s">
        <v>913</v>
      </c>
      <c r="AF28" s="79" t="b">
        <v>0</v>
      </c>
      <c r="AG28" s="79" t="s">
        <v>922</v>
      </c>
      <c r="AH28" s="79"/>
      <c r="AI28" s="85" t="s">
        <v>913</v>
      </c>
      <c r="AJ28" s="79" t="b">
        <v>0</v>
      </c>
      <c r="AK28" s="79">
        <v>7</v>
      </c>
      <c r="AL28" s="85" t="s">
        <v>887</v>
      </c>
      <c r="AM28" s="79" t="s">
        <v>931</v>
      </c>
      <c r="AN28" s="79" t="b">
        <v>0</v>
      </c>
      <c r="AO28" s="85" t="s">
        <v>887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20</v>
      </c>
      <c r="BK28" s="49">
        <v>100</v>
      </c>
      <c r="BL28" s="48">
        <v>20</v>
      </c>
    </row>
    <row r="29" spans="1:64" ht="15">
      <c r="A29" s="64" t="s">
        <v>231</v>
      </c>
      <c r="B29" s="64" t="s">
        <v>231</v>
      </c>
      <c r="C29" s="65" t="s">
        <v>2831</v>
      </c>
      <c r="D29" s="66">
        <v>10</v>
      </c>
      <c r="E29" s="67" t="s">
        <v>136</v>
      </c>
      <c r="F29" s="68">
        <v>12</v>
      </c>
      <c r="G29" s="65"/>
      <c r="H29" s="69"/>
      <c r="I29" s="70"/>
      <c r="J29" s="70"/>
      <c r="K29" s="34" t="s">
        <v>65</v>
      </c>
      <c r="L29" s="77">
        <v>29</v>
      </c>
      <c r="M29" s="77"/>
      <c r="N29" s="72"/>
      <c r="O29" s="79" t="s">
        <v>176</v>
      </c>
      <c r="P29" s="81">
        <v>43766.57349537037</v>
      </c>
      <c r="Q29" s="79" t="s">
        <v>381</v>
      </c>
      <c r="R29" s="82" t="s">
        <v>459</v>
      </c>
      <c r="S29" s="79" t="s">
        <v>499</v>
      </c>
      <c r="T29" s="79" t="s">
        <v>526</v>
      </c>
      <c r="U29" s="79"/>
      <c r="V29" s="82" t="s">
        <v>592</v>
      </c>
      <c r="W29" s="81">
        <v>43766.57349537037</v>
      </c>
      <c r="X29" s="82" t="s">
        <v>668</v>
      </c>
      <c r="Y29" s="79"/>
      <c r="Z29" s="79"/>
      <c r="AA29" s="85" t="s">
        <v>795</v>
      </c>
      <c r="AB29" s="79"/>
      <c r="AC29" s="79" t="b">
        <v>0</v>
      </c>
      <c r="AD29" s="79">
        <v>0</v>
      </c>
      <c r="AE29" s="85" t="s">
        <v>913</v>
      </c>
      <c r="AF29" s="79" t="b">
        <v>0</v>
      </c>
      <c r="AG29" s="79" t="s">
        <v>922</v>
      </c>
      <c r="AH29" s="79"/>
      <c r="AI29" s="85" t="s">
        <v>913</v>
      </c>
      <c r="AJ29" s="79" t="b">
        <v>0</v>
      </c>
      <c r="AK29" s="79">
        <v>0</v>
      </c>
      <c r="AL29" s="85" t="s">
        <v>913</v>
      </c>
      <c r="AM29" s="79" t="s">
        <v>937</v>
      </c>
      <c r="AN29" s="79" t="b">
        <v>1</v>
      </c>
      <c r="AO29" s="85" t="s">
        <v>795</v>
      </c>
      <c r="AP29" s="79" t="s">
        <v>176</v>
      </c>
      <c r="AQ29" s="79">
        <v>0</v>
      </c>
      <c r="AR29" s="79">
        <v>0</v>
      </c>
      <c r="AS29" s="79"/>
      <c r="AT29" s="79"/>
      <c r="AU29" s="79"/>
      <c r="AV29" s="79"/>
      <c r="AW29" s="79"/>
      <c r="AX29" s="79"/>
      <c r="AY29" s="79"/>
      <c r="AZ29" s="79"/>
      <c r="BA29">
        <v>4</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14</v>
      </c>
      <c r="BK29" s="49">
        <v>100</v>
      </c>
      <c r="BL29" s="48">
        <v>14</v>
      </c>
    </row>
    <row r="30" spans="1:64" ht="15">
      <c r="A30" s="64" t="s">
        <v>231</v>
      </c>
      <c r="B30" s="64" t="s">
        <v>231</v>
      </c>
      <c r="C30" s="65" t="s">
        <v>2831</v>
      </c>
      <c r="D30" s="66">
        <v>10</v>
      </c>
      <c r="E30" s="67" t="s">
        <v>136</v>
      </c>
      <c r="F30" s="68">
        <v>12</v>
      </c>
      <c r="G30" s="65"/>
      <c r="H30" s="69"/>
      <c r="I30" s="70"/>
      <c r="J30" s="70"/>
      <c r="K30" s="34" t="s">
        <v>65</v>
      </c>
      <c r="L30" s="77">
        <v>30</v>
      </c>
      <c r="M30" s="77"/>
      <c r="N30" s="72"/>
      <c r="O30" s="79" t="s">
        <v>176</v>
      </c>
      <c r="P30" s="81">
        <v>43768.28990740741</v>
      </c>
      <c r="Q30" s="79" t="s">
        <v>382</v>
      </c>
      <c r="R30" s="82" t="s">
        <v>460</v>
      </c>
      <c r="S30" s="79" t="s">
        <v>499</v>
      </c>
      <c r="T30" s="79"/>
      <c r="U30" s="79"/>
      <c r="V30" s="82" t="s">
        <v>592</v>
      </c>
      <c r="W30" s="81">
        <v>43768.28990740741</v>
      </c>
      <c r="X30" s="82" t="s">
        <v>669</v>
      </c>
      <c r="Y30" s="79"/>
      <c r="Z30" s="79"/>
      <c r="AA30" s="85" t="s">
        <v>796</v>
      </c>
      <c r="AB30" s="79"/>
      <c r="AC30" s="79" t="b">
        <v>0</v>
      </c>
      <c r="AD30" s="79">
        <v>0</v>
      </c>
      <c r="AE30" s="85" t="s">
        <v>913</v>
      </c>
      <c r="AF30" s="79" t="b">
        <v>0</v>
      </c>
      <c r="AG30" s="79" t="s">
        <v>922</v>
      </c>
      <c r="AH30" s="79"/>
      <c r="AI30" s="85" t="s">
        <v>913</v>
      </c>
      <c r="AJ30" s="79" t="b">
        <v>0</v>
      </c>
      <c r="AK30" s="79">
        <v>0</v>
      </c>
      <c r="AL30" s="85" t="s">
        <v>913</v>
      </c>
      <c r="AM30" s="79" t="s">
        <v>937</v>
      </c>
      <c r="AN30" s="79" t="b">
        <v>1</v>
      </c>
      <c r="AO30" s="85" t="s">
        <v>796</v>
      </c>
      <c r="AP30" s="79" t="s">
        <v>176</v>
      </c>
      <c r="AQ30" s="79">
        <v>0</v>
      </c>
      <c r="AR30" s="79">
        <v>0</v>
      </c>
      <c r="AS30" s="79"/>
      <c r="AT30" s="79"/>
      <c r="AU30" s="79"/>
      <c r="AV30" s="79"/>
      <c r="AW30" s="79"/>
      <c r="AX30" s="79"/>
      <c r="AY30" s="79"/>
      <c r="AZ30" s="79"/>
      <c r="BA30">
        <v>4</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18</v>
      </c>
      <c r="BK30" s="49">
        <v>100</v>
      </c>
      <c r="BL30" s="48">
        <v>18</v>
      </c>
    </row>
    <row r="31" spans="1:64" ht="15">
      <c r="A31" s="64" t="s">
        <v>231</v>
      </c>
      <c r="B31" s="64" t="s">
        <v>231</v>
      </c>
      <c r="C31" s="65" t="s">
        <v>2831</v>
      </c>
      <c r="D31" s="66">
        <v>10</v>
      </c>
      <c r="E31" s="67" t="s">
        <v>136</v>
      </c>
      <c r="F31" s="68">
        <v>12</v>
      </c>
      <c r="G31" s="65"/>
      <c r="H31" s="69"/>
      <c r="I31" s="70"/>
      <c r="J31" s="70"/>
      <c r="K31" s="34" t="s">
        <v>65</v>
      </c>
      <c r="L31" s="77">
        <v>31</v>
      </c>
      <c r="M31" s="77"/>
      <c r="N31" s="72"/>
      <c r="O31" s="79" t="s">
        <v>176</v>
      </c>
      <c r="P31" s="81">
        <v>43769.508935185186</v>
      </c>
      <c r="Q31" s="79" t="s">
        <v>383</v>
      </c>
      <c r="R31" s="82" t="s">
        <v>461</v>
      </c>
      <c r="S31" s="79" t="s">
        <v>499</v>
      </c>
      <c r="T31" s="79" t="s">
        <v>527</v>
      </c>
      <c r="U31" s="79"/>
      <c r="V31" s="82" t="s">
        <v>592</v>
      </c>
      <c r="W31" s="81">
        <v>43769.508935185186</v>
      </c>
      <c r="X31" s="82" t="s">
        <v>670</v>
      </c>
      <c r="Y31" s="79"/>
      <c r="Z31" s="79"/>
      <c r="AA31" s="85" t="s">
        <v>797</v>
      </c>
      <c r="AB31" s="79"/>
      <c r="AC31" s="79" t="b">
        <v>0</v>
      </c>
      <c r="AD31" s="79">
        <v>0</v>
      </c>
      <c r="AE31" s="85" t="s">
        <v>913</v>
      </c>
      <c r="AF31" s="79" t="b">
        <v>0</v>
      </c>
      <c r="AG31" s="79" t="s">
        <v>922</v>
      </c>
      <c r="AH31" s="79"/>
      <c r="AI31" s="85" t="s">
        <v>913</v>
      </c>
      <c r="AJ31" s="79" t="b">
        <v>0</v>
      </c>
      <c r="AK31" s="79">
        <v>0</v>
      </c>
      <c r="AL31" s="85" t="s">
        <v>913</v>
      </c>
      <c r="AM31" s="79" t="s">
        <v>937</v>
      </c>
      <c r="AN31" s="79" t="b">
        <v>1</v>
      </c>
      <c r="AO31" s="85" t="s">
        <v>797</v>
      </c>
      <c r="AP31" s="79" t="s">
        <v>176</v>
      </c>
      <c r="AQ31" s="79">
        <v>0</v>
      </c>
      <c r="AR31" s="79">
        <v>0</v>
      </c>
      <c r="AS31" s="79"/>
      <c r="AT31" s="79"/>
      <c r="AU31" s="79"/>
      <c r="AV31" s="79"/>
      <c r="AW31" s="79"/>
      <c r="AX31" s="79"/>
      <c r="AY31" s="79"/>
      <c r="AZ31" s="79"/>
      <c r="BA31">
        <v>4</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15</v>
      </c>
      <c r="BK31" s="49">
        <v>100</v>
      </c>
      <c r="BL31" s="48">
        <v>15</v>
      </c>
    </row>
    <row r="32" spans="1:64" ht="15">
      <c r="A32" s="64" t="s">
        <v>231</v>
      </c>
      <c r="B32" s="64" t="s">
        <v>231</v>
      </c>
      <c r="C32" s="65" t="s">
        <v>2831</v>
      </c>
      <c r="D32" s="66">
        <v>10</v>
      </c>
      <c r="E32" s="67" t="s">
        <v>136</v>
      </c>
      <c r="F32" s="68">
        <v>12</v>
      </c>
      <c r="G32" s="65"/>
      <c r="H32" s="69"/>
      <c r="I32" s="70"/>
      <c r="J32" s="70"/>
      <c r="K32" s="34" t="s">
        <v>65</v>
      </c>
      <c r="L32" s="77">
        <v>32</v>
      </c>
      <c r="M32" s="77"/>
      <c r="N32" s="72"/>
      <c r="O32" s="79" t="s">
        <v>176</v>
      </c>
      <c r="P32" s="81">
        <v>43772.594189814816</v>
      </c>
      <c r="Q32" s="79" t="s">
        <v>384</v>
      </c>
      <c r="R32" s="79" t="s">
        <v>462</v>
      </c>
      <c r="S32" s="79" t="s">
        <v>502</v>
      </c>
      <c r="T32" s="79" t="s">
        <v>528</v>
      </c>
      <c r="U32" s="79"/>
      <c r="V32" s="82" t="s">
        <v>592</v>
      </c>
      <c r="W32" s="81">
        <v>43772.594189814816</v>
      </c>
      <c r="X32" s="82" t="s">
        <v>671</v>
      </c>
      <c r="Y32" s="79"/>
      <c r="Z32" s="79"/>
      <c r="AA32" s="85" t="s">
        <v>798</v>
      </c>
      <c r="AB32" s="79"/>
      <c r="AC32" s="79" t="b">
        <v>0</v>
      </c>
      <c r="AD32" s="79">
        <v>0</v>
      </c>
      <c r="AE32" s="85" t="s">
        <v>913</v>
      </c>
      <c r="AF32" s="79" t="b">
        <v>0</v>
      </c>
      <c r="AG32" s="79" t="s">
        <v>922</v>
      </c>
      <c r="AH32" s="79"/>
      <c r="AI32" s="85" t="s">
        <v>913</v>
      </c>
      <c r="AJ32" s="79" t="b">
        <v>0</v>
      </c>
      <c r="AK32" s="79">
        <v>0</v>
      </c>
      <c r="AL32" s="85" t="s">
        <v>913</v>
      </c>
      <c r="AM32" s="79" t="s">
        <v>937</v>
      </c>
      <c r="AN32" s="79" t="b">
        <v>0</v>
      </c>
      <c r="AO32" s="85" t="s">
        <v>798</v>
      </c>
      <c r="AP32" s="79" t="s">
        <v>176</v>
      </c>
      <c r="AQ32" s="79">
        <v>0</v>
      </c>
      <c r="AR32" s="79">
        <v>0</v>
      </c>
      <c r="AS32" s="79"/>
      <c r="AT32" s="79"/>
      <c r="AU32" s="79"/>
      <c r="AV32" s="79"/>
      <c r="AW32" s="79"/>
      <c r="AX32" s="79"/>
      <c r="AY32" s="79"/>
      <c r="AZ32" s="79"/>
      <c r="BA32">
        <v>4</v>
      </c>
      <c r="BB32" s="78" t="str">
        <f>REPLACE(INDEX(GroupVertices[Group],MATCH(Edges[[#This Row],[Vertex 1]],GroupVertices[Vertex],0)),1,1,"")</f>
        <v>4</v>
      </c>
      <c r="BC32" s="78" t="str">
        <f>REPLACE(INDEX(GroupVertices[Group],MATCH(Edges[[#This Row],[Vertex 2]],GroupVertices[Vertex],0)),1,1,"")</f>
        <v>4</v>
      </c>
      <c r="BD32" s="48">
        <v>0</v>
      </c>
      <c r="BE32" s="49">
        <v>0</v>
      </c>
      <c r="BF32" s="48">
        <v>1</v>
      </c>
      <c r="BG32" s="49">
        <v>3.3333333333333335</v>
      </c>
      <c r="BH32" s="48">
        <v>0</v>
      </c>
      <c r="BI32" s="49">
        <v>0</v>
      </c>
      <c r="BJ32" s="48">
        <v>29</v>
      </c>
      <c r="BK32" s="49">
        <v>96.66666666666667</v>
      </c>
      <c r="BL32" s="48">
        <v>30</v>
      </c>
    </row>
    <row r="33" spans="1:64" ht="15">
      <c r="A33" s="64" t="s">
        <v>232</v>
      </c>
      <c r="B33" s="64" t="s">
        <v>232</v>
      </c>
      <c r="C33" s="65" t="s">
        <v>2831</v>
      </c>
      <c r="D33" s="66">
        <v>10</v>
      </c>
      <c r="E33" s="67" t="s">
        <v>136</v>
      </c>
      <c r="F33" s="68">
        <v>12</v>
      </c>
      <c r="G33" s="65"/>
      <c r="H33" s="69"/>
      <c r="I33" s="70"/>
      <c r="J33" s="70"/>
      <c r="K33" s="34" t="s">
        <v>65</v>
      </c>
      <c r="L33" s="77">
        <v>33</v>
      </c>
      <c r="M33" s="77"/>
      <c r="N33" s="72"/>
      <c r="O33" s="79" t="s">
        <v>176</v>
      </c>
      <c r="P33" s="81">
        <v>43768.51688657407</v>
      </c>
      <c r="Q33" s="79" t="s">
        <v>385</v>
      </c>
      <c r="R33" s="82" t="s">
        <v>463</v>
      </c>
      <c r="S33" s="79" t="s">
        <v>499</v>
      </c>
      <c r="T33" s="79"/>
      <c r="U33" s="79"/>
      <c r="V33" s="82" t="s">
        <v>593</v>
      </c>
      <c r="W33" s="81">
        <v>43768.51688657407</v>
      </c>
      <c r="X33" s="82" t="s">
        <v>672</v>
      </c>
      <c r="Y33" s="79"/>
      <c r="Z33" s="79"/>
      <c r="AA33" s="85" t="s">
        <v>799</v>
      </c>
      <c r="AB33" s="79"/>
      <c r="AC33" s="79" t="b">
        <v>0</v>
      </c>
      <c r="AD33" s="79">
        <v>0</v>
      </c>
      <c r="AE33" s="85" t="s">
        <v>913</v>
      </c>
      <c r="AF33" s="79" t="b">
        <v>0</v>
      </c>
      <c r="AG33" s="79" t="s">
        <v>922</v>
      </c>
      <c r="AH33" s="79"/>
      <c r="AI33" s="85" t="s">
        <v>913</v>
      </c>
      <c r="AJ33" s="79" t="b">
        <v>0</v>
      </c>
      <c r="AK33" s="79">
        <v>0</v>
      </c>
      <c r="AL33" s="85" t="s">
        <v>913</v>
      </c>
      <c r="AM33" s="79" t="s">
        <v>934</v>
      </c>
      <c r="AN33" s="79" t="b">
        <v>1</v>
      </c>
      <c r="AO33" s="85" t="s">
        <v>799</v>
      </c>
      <c r="AP33" s="79" t="s">
        <v>176</v>
      </c>
      <c r="AQ33" s="79">
        <v>0</v>
      </c>
      <c r="AR33" s="79">
        <v>0</v>
      </c>
      <c r="AS33" s="79"/>
      <c r="AT33" s="79"/>
      <c r="AU33" s="79"/>
      <c r="AV33" s="79"/>
      <c r="AW33" s="79"/>
      <c r="AX33" s="79"/>
      <c r="AY33" s="79"/>
      <c r="AZ33" s="79"/>
      <c r="BA33">
        <v>2</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21</v>
      </c>
      <c r="BK33" s="49">
        <v>100</v>
      </c>
      <c r="BL33" s="48">
        <v>21</v>
      </c>
    </row>
    <row r="34" spans="1:64" ht="15">
      <c r="A34" s="64" t="s">
        <v>232</v>
      </c>
      <c r="B34" s="64" t="s">
        <v>232</v>
      </c>
      <c r="C34" s="65" t="s">
        <v>2831</v>
      </c>
      <c r="D34" s="66">
        <v>10</v>
      </c>
      <c r="E34" s="67" t="s">
        <v>136</v>
      </c>
      <c r="F34" s="68">
        <v>12</v>
      </c>
      <c r="G34" s="65"/>
      <c r="H34" s="69"/>
      <c r="I34" s="70"/>
      <c r="J34" s="70"/>
      <c r="K34" s="34" t="s">
        <v>65</v>
      </c>
      <c r="L34" s="77">
        <v>34</v>
      </c>
      <c r="M34" s="77"/>
      <c r="N34" s="72"/>
      <c r="O34" s="79" t="s">
        <v>176</v>
      </c>
      <c r="P34" s="81">
        <v>43774.551516203705</v>
      </c>
      <c r="Q34" s="79" t="s">
        <v>386</v>
      </c>
      <c r="R34" s="82" t="s">
        <v>464</v>
      </c>
      <c r="S34" s="79" t="s">
        <v>503</v>
      </c>
      <c r="T34" s="79" t="s">
        <v>529</v>
      </c>
      <c r="U34" s="82" t="s">
        <v>564</v>
      </c>
      <c r="V34" s="82" t="s">
        <v>564</v>
      </c>
      <c r="W34" s="81">
        <v>43774.551516203705</v>
      </c>
      <c r="X34" s="82" t="s">
        <v>673</v>
      </c>
      <c r="Y34" s="79"/>
      <c r="Z34" s="79"/>
      <c r="AA34" s="85" t="s">
        <v>800</v>
      </c>
      <c r="AB34" s="79"/>
      <c r="AC34" s="79" t="b">
        <v>0</v>
      </c>
      <c r="AD34" s="79">
        <v>0</v>
      </c>
      <c r="AE34" s="85" t="s">
        <v>913</v>
      </c>
      <c r="AF34" s="79" t="b">
        <v>0</v>
      </c>
      <c r="AG34" s="79" t="s">
        <v>922</v>
      </c>
      <c r="AH34" s="79"/>
      <c r="AI34" s="85" t="s">
        <v>913</v>
      </c>
      <c r="AJ34" s="79" t="b">
        <v>0</v>
      </c>
      <c r="AK34" s="79">
        <v>0</v>
      </c>
      <c r="AL34" s="85" t="s">
        <v>913</v>
      </c>
      <c r="AM34" s="79" t="s">
        <v>934</v>
      </c>
      <c r="AN34" s="79" t="b">
        <v>0</v>
      </c>
      <c r="AO34" s="85" t="s">
        <v>800</v>
      </c>
      <c r="AP34" s="79" t="s">
        <v>176</v>
      </c>
      <c r="AQ34" s="79">
        <v>0</v>
      </c>
      <c r="AR34" s="79">
        <v>0</v>
      </c>
      <c r="AS34" s="79"/>
      <c r="AT34" s="79"/>
      <c r="AU34" s="79"/>
      <c r="AV34" s="79"/>
      <c r="AW34" s="79"/>
      <c r="AX34" s="79"/>
      <c r="AY34" s="79"/>
      <c r="AZ34" s="79"/>
      <c r="BA34">
        <v>2</v>
      </c>
      <c r="BB34" s="78" t="str">
        <f>REPLACE(INDEX(GroupVertices[Group],MATCH(Edges[[#This Row],[Vertex 1]],GroupVertices[Vertex],0)),1,1,"")</f>
        <v>4</v>
      </c>
      <c r="BC34" s="78" t="str">
        <f>REPLACE(INDEX(GroupVertices[Group],MATCH(Edges[[#This Row],[Vertex 2]],GroupVertices[Vertex],0)),1,1,"")</f>
        <v>4</v>
      </c>
      <c r="BD34" s="48">
        <v>1</v>
      </c>
      <c r="BE34" s="49">
        <v>3.125</v>
      </c>
      <c r="BF34" s="48">
        <v>0</v>
      </c>
      <c r="BG34" s="49">
        <v>0</v>
      </c>
      <c r="BH34" s="48">
        <v>0</v>
      </c>
      <c r="BI34" s="49">
        <v>0</v>
      </c>
      <c r="BJ34" s="48">
        <v>31</v>
      </c>
      <c r="BK34" s="49">
        <v>96.875</v>
      </c>
      <c r="BL34" s="48">
        <v>32</v>
      </c>
    </row>
    <row r="35" spans="1:64" ht="15">
      <c r="A35" s="64" t="s">
        <v>233</v>
      </c>
      <c r="B35" s="64" t="s">
        <v>233</v>
      </c>
      <c r="C35" s="65" t="s">
        <v>2830</v>
      </c>
      <c r="D35" s="66">
        <v>3</v>
      </c>
      <c r="E35" s="67" t="s">
        <v>132</v>
      </c>
      <c r="F35" s="68">
        <v>35</v>
      </c>
      <c r="G35" s="65"/>
      <c r="H35" s="69"/>
      <c r="I35" s="70"/>
      <c r="J35" s="70"/>
      <c r="K35" s="34" t="s">
        <v>65</v>
      </c>
      <c r="L35" s="77">
        <v>35</v>
      </c>
      <c r="M35" s="77"/>
      <c r="N35" s="72"/>
      <c r="O35" s="79" t="s">
        <v>176</v>
      </c>
      <c r="P35" s="81">
        <v>43774.60627314815</v>
      </c>
      <c r="Q35" s="79" t="s">
        <v>387</v>
      </c>
      <c r="R35" s="79" t="s">
        <v>465</v>
      </c>
      <c r="S35" s="79" t="s">
        <v>504</v>
      </c>
      <c r="T35" s="79" t="s">
        <v>530</v>
      </c>
      <c r="U35" s="82" t="s">
        <v>565</v>
      </c>
      <c r="V35" s="82" t="s">
        <v>565</v>
      </c>
      <c r="W35" s="81">
        <v>43774.60627314815</v>
      </c>
      <c r="X35" s="82" t="s">
        <v>674</v>
      </c>
      <c r="Y35" s="79"/>
      <c r="Z35" s="79"/>
      <c r="AA35" s="85" t="s">
        <v>801</v>
      </c>
      <c r="AB35" s="79"/>
      <c r="AC35" s="79" t="b">
        <v>0</v>
      </c>
      <c r="AD35" s="79">
        <v>2</v>
      </c>
      <c r="AE35" s="85" t="s">
        <v>913</v>
      </c>
      <c r="AF35" s="79" t="b">
        <v>0</v>
      </c>
      <c r="AG35" s="79" t="s">
        <v>922</v>
      </c>
      <c r="AH35" s="79"/>
      <c r="AI35" s="85" t="s">
        <v>913</v>
      </c>
      <c r="AJ35" s="79" t="b">
        <v>0</v>
      </c>
      <c r="AK35" s="79">
        <v>0</v>
      </c>
      <c r="AL35" s="85" t="s">
        <v>913</v>
      </c>
      <c r="AM35" s="79" t="s">
        <v>938</v>
      </c>
      <c r="AN35" s="79" t="b">
        <v>0</v>
      </c>
      <c r="AO35" s="85" t="s">
        <v>801</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3</v>
      </c>
      <c r="BE35" s="49">
        <v>8.108108108108109</v>
      </c>
      <c r="BF35" s="48">
        <v>1</v>
      </c>
      <c r="BG35" s="49">
        <v>2.7027027027027026</v>
      </c>
      <c r="BH35" s="48">
        <v>0</v>
      </c>
      <c r="BI35" s="49">
        <v>0</v>
      </c>
      <c r="BJ35" s="48">
        <v>33</v>
      </c>
      <c r="BK35" s="49">
        <v>89.1891891891892</v>
      </c>
      <c r="BL35" s="48">
        <v>37</v>
      </c>
    </row>
    <row r="36" spans="1:64" ht="15">
      <c r="A36" s="64" t="s">
        <v>234</v>
      </c>
      <c r="B36" s="64" t="s">
        <v>234</v>
      </c>
      <c r="C36" s="65" t="s">
        <v>2830</v>
      </c>
      <c r="D36" s="66">
        <v>3</v>
      </c>
      <c r="E36" s="67" t="s">
        <v>132</v>
      </c>
      <c r="F36" s="68">
        <v>35</v>
      </c>
      <c r="G36" s="65"/>
      <c r="H36" s="69"/>
      <c r="I36" s="70"/>
      <c r="J36" s="70"/>
      <c r="K36" s="34" t="s">
        <v>65</v>
      </c>
      <c r="L36" s="77">
        <v>36</v>
      </c>
      <c r="M36" s="77"/>
      <c r="N36" s="72"/>
      <c r="O36" s="79" t="s">
        <v>176</v>
      </c>
      <c r="P36" s="81">
        <v>43774.798530092594</v>
      </c>
      <c r="Q36" s="79" t="s">
        <v>388</v>
      </c>
      <c r="R36" s="82" t="s">
        <v>466</v>
      </c>
      <c r="S36" s="79" t="s">
        <v>505</v>
      </c>
      <c r="T36" s="79" t="s">
        <v>531</v>
      </c>
      <c r="U36" s="82" t="s">
        <v>566</v>
      </c>
      <c r="V36" s="82" t="s">
        <v>566</v>
      </c>
      <c r="W36" s="81">
        <v>43774.798530092594</v>
      </c>
      <c r="X36" s="82" t="s">
        <v>675</v>
      </c>
      <c r="Y36" s="79"/>
      <c r="Z36" s="79"/>
      <c r="AA36" s="85" t="s">
        <v>802</v>
      </c>
      <c r="AB36" s="79"/>
      <c r="AC36" s="79" t="b">
        <v>0</v>
      </c>
      <c r="AD36" s="79">
        <v>0</v>
      </c>
      <c r="AE36" s="85" t="s">
        <v>913</v>
      </c>
      <c r="AF36" s="79" t="b">
        <v>0</v>
      </c>
      <c r="AG36" s="79" t="s">
        <v>922</v>
      </c>
      <c r="AH36" s="79"/>
      <c r="AI36" s="85" t="s">
        <v>913</v>
      </c>
      <c r="AJ36" s="79" t="b">
        <v>0</v>
      </c>
      <c r="AK36" s="79">
        <v>0</v>
      </c>
      <c r="AL36" s="85" t="s">
        <v>913</v>
      </c>
      <c r="AM36" s="79" t="s">
        <v>934</v>
      </c>
      <c r="AN36" s="79" t="b">
        <v>0</v>
      </c>
      <c r="AO36" s="85" t="s">
        <v>802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2</v>
      </c>
      <c r="BE36" s="49">
        <v>11.11111111111111</v>
      </c>
      <c r="BF36" s="48">
        <v>0</v>
      </c>
      <c r="BG36" s="49">
        <v>0</v>
      </c>
      <c r="BH36" s="48">
        <v>0</v>
      </c>
      <c r="BI36" s="49">
        <v>0</v>
      </c>
      <c r="BJ36" s="48">
        <v>16</v>
      </c>
      <c r="BK36" s="49">
        <v>88.88888888888889</v>
      </c>
      <c r="BL36" s="48">
        <v>18</v>
      </c>
    </row>
    <row r="37" spans="1:64" ht="15">
      <c r="A37" s="64" t="s">
        <v>235</v>
      </c>
      <c r="B37" s="64" t="s">
        <v>269</v>
      </c>
      <c r="C37" s="65" t="s">
        <v>2830</v>
      </c>
      <c r="D37" s="66">
        <v>3</v>
      </c>
      <c r="E37" s="67" t="s">
        <v>132</v>
      </c>
      <c r="F37" s="68">
        <v>35</v>
      </c>
      <c r="G37" s="65"/>
      <c r="H37" s="69"/>
      <c r="I37" s="70"/>
      <c r="J37" s="70"/>
      <c r="K37" s="34" t="s">
        <v>65</v>
      </c>
      <c r="L37" s="77">
        <v>37</v>
      </c>
      <c r="M37" s="77"/>
      <c r="N37" s="72"/>
      <c r="O37" s="79" t="s">
        <v>364</v>
      </c>
      <c r="P37" s="81">
        <v>43774.92303240741</v>
      </c>
      <c r="Q37" s="79" t="s">
        <v>389</v>
      </c>
      <c r="R37" s="79"/>
      <c r="S37" s="79"/>
      <c r="T37" s="79"/>
      <c r="U37" s="79"/>
      <c r="V37" s="82" t="s">
        <v>594</v>
      </c>
      <c r="W37" s="81">
        <v>43774.92303240741</v>
      </c>
      <c r="X37" s="82" t="s">
        <v>676</v>
      </c>
      <c r="Y37" s="79"/>
      <c r="Z37" s="79"/>
      <c r="AA37" s="85" t="s">
        <v>803</v>
      </c>
      <c r="AB37" s="79"/>
      <c r="AC37" s="79" t="b">
        <v>0</v>
      </c>
      <c r="AD37" s="79">
        <v>0</v>
      </c>
      <c r="AE37" s="85" t="s">
        <v>913</v>
      </c>
      <c r="AF37" s="79" t="b">
        <v>0</v>
      </c>
      <c r="AG37" s="79" t="s">
        <v>922</v>
      </c>
      <c r="AH37" s="79"/>
      <c r="AI37" s="85" t="s">
        <v>913</v>
      </c>
      <c r="AJ37" s="79" t="b">
        <v>0</v>
      </c>
      <c r="AK37" s="79">
        <v>4</v>
      </c>
      <c r="AL37" s="85" t="s">
        <v>844</v>
      </c>
      <c r="AM37" s="79" t="s">
        <v>933</v>
      </c>
      <c r="AN37" s="79" t="b">
        <v>0</v>
      </c>
      <c r="AO37" s="85" t="s">
        <v>844</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0</v>
      </c>
      <c r="BE37" s="49">
        <v>0</v>
      </c>
      <c r="BF37" s="48">
        <v>0</v>
      </c>
      <c r="BG37" s="49">
        <v>0</v>
      </c>
      <c r="BH37" s="48">
        <v>0</v>
      </c>
      <c r="BI37" s="49">
        <v>0</v>
      </c>
      <c r="BJ37" s="48">
        <v>24</v>
      </c>
      <c r="BK37" s="49">
        <v>100</v>
      </c>
      <c r="BL37" s="48">
        <v>24</v>
      </c>
    </row>
    <row r="38" spans="1:64" ht="15">
      <c r="A38" s="64" t="s">
        <v>236</v>
      </c>
      <c r="B38" s="64" t="s">
        <v>269</v>
      </c>
      <c r="C38" s="65" t="s">
        <v>2830</v>
      </c>
      <c r="D38" s="66">
        <v>3</v>
      </c>
      <c r="E38" s="67" t="s">
        <v>132</v>
      </c>
      <c r="F38" s="68">
        <v>35</v>
      </c>
      <c r="G38" s="65"/>
      <c r="H38" s="69"/>
      <c r="I38" s="70"/>
      <c r="J38" s="70"/>
      <c r="K38" s="34" t="s">
        <v>65</v>
      </c>
      <c r="L38" s="77">
        <v>38</v>
      </c>
      <c r="M38" s="77"/>
      <c r="N38" s="72"/>
      <c r="O38" s="79" t="s">
        <v>364</v>
      </c>
      <c r="P38" s="81">
        <v>43774.98303240741</v>
      </c>
      <c r="Q38" s="79" t="s">
        <v>389</v>
      </c>
      <c r="R38" s="79"/>
      <c r="S38" s="79"/>
      <c r="T38" s="79"/>
      <c r="U38" s="79"/>
      <c r="V38" s="82" t="s">
        <v>595</v>
      </c>
      <c r="W38" s="81">
        <v>43774.98303240741</v>
      </c>
      <c r="X38" s="82" t="s">
        <v>677</v>
      </c>
      <c r="Y38" s="79"/>
      <c r="Z38" s="79"/>
      <c r="AA38" s="85" t="s">
        <v>804</v>
      </c>
      <c r="AB38" s="79"/>
      <c r="AC38" s="79" t="b">
        <v>0</v>
      </c>
      <c r="AD38" s="79">
        <v>0</v>
      </c>
      <c r="AE38" s="85" t="s">
        <v>913</v>
      </c>
      <c r="AF38" s="79" t="b">
        <v>0</v>
      </c>
      <c r="AG38" s="79" t="s">
        <v>922</v>
      </c>
      <c r="AH38" s="79"/>
      <c r="AI38" s="85" t="s">
        <v>913</v>
      </c>
      <c r="AJ38" s="79" t="b">
        <v>0</v>
      </c>
      <c r="AK38" s="79">
        <v>4</v>
      </c>
      <c r="AL38" s="85" t="s">
        <v>844</v>
      </c>
      <c r="AM38" s="79" t="s">
        <v>932</v>
      </c>
      <c r="AN38" s="79" t="b">
        <v>0</v>
      </c>
      <c r="AO38" s="85" t="s">
        <v>844</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v>0</v>
      </c>
      <c r="BE38" s="49">
        <v>0</v>
      </c>
      <c r="BF38" s="48">
        <v>0</v>
      </c>
      <c r="BG38" s="49">
        <v>0</v>
      </c>
      <c r="BH38" s="48">
        <v>0</v>
      </c>
      <c r="BI38" s="49">
        <v>0</v>
      </c>
      <c r="BJ38" s="48">
        <v>24</v>
      </c>
      <c r="BK38" s="49">
        <v>100</v>
      </c>
      <c r="BL38" s="48">
        <v>24</v>
      </c>
    </row>
    <row r="39" spans="1:64" ht="15">
      <c r="A39" s="64" t="s">
        <v>237</v>
      </c>
      <c r="B39" s="64" t="s">
        <v>269</v>
      </c>
      <c r="C39" s="65" t="s">
        <v>2830</v>
      </c>
      <c r="D39" s="66">
        <v>3</v>
      </c>
      <c r="E39" s="67" t="s">
        <v>132</v>
      </c>
      <c r="F39" s="68">
        <v>35</v>
      </c>
      <c r="G39" s="65"/>
      <c r="H39" s="69"/>
      <c r="I39" s="70"/>
      <c r="J39" s="70"/>
      <c r="K39" s="34" t="s">
        <v>65</v>
      </c>
      <c r="L39" s="77">
        <v>39</v>
      </c>
      <c r="M39" s="77"/>
      <c r="N39" s="72"/>
      <c r="O39" s="79" t="s">
        <v>364</v>
      </c>
      <c r="P39" s="81">
        <v>43775.110810185186</v>
      </c>
      <c r="Q39" s="79" t="s">
        <v>389</v>
      </c>
      <c r="R39" s="79"/>
      <c r="S39" s="79"/>
      <c r="T39" s="79"/>
      <c r="U39" s="79"/>
      <c r="V39" s="82" t="s">
        <v>596</v>
      </c>
      <c r="W39" s="81">
        <v>43775.110810185186</v>
      </c>
      <c r="X39" s="82" t="s">
        <v>678</v>
      </c>
      <c r="Y39" s="79"/>
      <c r="Z39" s="79"/>
      <c r="AA39" s="85" t="s">
        <v>805</v>
      </c>
      <c r="AB39" s="79"/>
      <c r="AC39" s="79" t="b">
        <v>0</v>
      </c>
      <c r="AD39" s="79">
        <v>0</v>
      </c>
      <c r="AE39" s="85" t="s">
        <v>913</v>
      </c>
      <c r="AF39" s="79" t="b">
        <v>0</v>
      </c>
      <c r="AG39" s="79" t="s">
        <v>922</v>
      </c>
      <c r="AH39" s="79"/>
      <c r="AI39" s="85" t="s">
        <v>913</v>
      </c>
      <c r="AJ39" s="79" t="b">
        <v>0</v>
      </c>
      <c r="AK39" s="79">
        <v>4</v>
      </c>
      <c r="AL39" s="85" t="s">
        <v>844</v>
      </c>
      <c r="AM39" s="79" t="s">
        <v>930</v>
      </c>
      <c r="AN39" s="79" t="b">
        <v>0</v>
      </c>
      <c r="AO39" s="85" t="s">
        <v>844</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v>0</v>
      </c>
      <c r="BE39" s="49">
        <v>0</v>
      </c>
      <c r="BF39" s="48">
        <v>0</v>
      </c>
      <c r="BG39" s="49">
        <v>0</v>
      </c>
      <c r="BH39" s="48">
        <v>0</v>
      </c>
      <c r="BI39" s="49">
        <v>0</v>
      </c>
      <c r="BJ39" s="48">
        <v>24</v>
      </c>
      <c r="BK39" s="49">
        <v>100</v>
      </c>
      <c r="BL39" s="48">
        <v>24</v>
      </c>
    </row>
    <row r="40" spans="1:64" ht="15">
      <c r="A40" s="64" t="s">
        <v>238</v>
      </c>
      <c r="B40" s="64" t="s">
        <v>269</v>
      </c>
      <c r="C40" s="65" t="s">
        <v>2830</v>
      </c>
      <c r="D40" s="66">
        <v>3</v>
      </c>
      <c r="E40" s="67" t="s">
        <v>132</v>
      </c>
      <c r="F40" s="68">
        <v>35</v>
      </c>
      <c r="G40" s="65"/>
      <c r="H40" s="69"/>
      <c r="I40" s="70"/>
      <c r="J40" s="70"/>
      <c r="K40" s="34" t="s">
        <v>65</v>
      </c>
      <c r="L40" s="77">
        <v>40</v>
      </c>
      <c r="M40" s="77"/>
      <c r="N40" s="72"/>
      <c r="O40" s="79" t="s">
        <v>364</v>
      </c>
      <c r="P40" s="81">
        <v>43775.1169212963</v>
      </c>
      <c r="Q40" s="79" t="s">
        <v>389</v>
      </c>
      <c r="R40" s="79"/>
      <c r="S40" s="79"/>
      <c r="T40" s="79"/>
      <c r="U40" s="79"/>
      <c r="V40" s="82" t="s">
        <v>597</v>
      </c>
      <c r="W40" s="81">
        <v>43775.1169212963</v>
      </c>
      <c r="X40" s="82" t="s">
        <v>679</v>
      </c>
      <c r="Y40" s="79"/>
      <c r="Z40" s="79"/>
      <c r="AA40" s="85" t="s">
        <v>806</v>
      </c>
      <c r="AB40" s="79"/>
      <c r="AC40" s="79" t="b">
        <v>0</v>
      </c>
      <c r="AD40" s="79">
        <v>0</v>
      </c>
      <c r="AE40" s="85" t="s">
        <v>913</v>
      </c>
      <c r="AF40" s="79" t="b">
        <v>0</v>
      </c>
      <c r="AG40" s="79" t="s">
        <v>922</v>
      </c>
      <c r="AH40" s="79"/>
      <c r="AI40" s="85" t="s">
        <v>913</v>
      </c>
      <c r="AJ40" s="79" t="b">
        <v>0</v>
      </c>
      <c r="AK40" s="79">
        <v>4</v>
      </c>
      <c r="AL40" s="85" t="s">
        <v>844</v>
      </c>
      <c r="AM40" s="79" t="s">
        <v>930</v>
      </c>
      <c r="AN40" s="79" t="b">
        <v>0</v>
      </c>
      <c r="AO40" s="85" t="s">
        <v>844</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v>0</v>
      </c>
      <c r="BE40" s="49">
        <v>0</v>
      </c>
      <c r="BF40" s="48">
        <v>0</v>
      </c>
      <c r="BG40" s="49">
        <v>0</v>
      </c>
      <c r="BH40" s="48">
        <v>0</v>
      </c>
      <c r="BI40" s="49">
        <v>0</v>
      </c>
      <c r="BJ40" s="48">
        <v>24</v>
      </c>
      <c r="BK40" s="49">
        <v>100</v>
      </c>
      <c r="BL40" s="48">
        <v>24</v>
      </c>
    </row>
    <row r="41" spans="1:64" ht="15">
      <c r="A41" s="64" t="s">
        <v>239</v>
      </c>
      <c r="B41" s="64" t="s">
        <v>271</v>
      </c>
      <c r="C41" s="65" t="s">
        <v>2830</v>
      </c>
      <c r="D41" s="66">
        <v>3</v>
      </c>
      <c r="E41" s="67" t="s">
        <v>132</v>
      </c>
      <c r="F41" s="68">
        <v>35</v>
      </c>
      <c r="G41" s="65"/>
      <c r="H41" s="69"/>
      <c r="I41" s="70"/>
      <c r="J41" s="70"/>
      <c r="K41" s="34" t="s">
        <v>65</v>
      </c>
      <c r="L41" s="77">
        <v>41</v>
      </c>
      <c r="M41" s="77"/>
      <c r="N41" s="72"/>
      <c r="O41" s="79" t="s">
        <v>364</v>
      </c>
      <c r="P41" s="81">
        <v>43775.140648148146</v>
      </c>
      <c r="Q41" s="79" t="s">
        <v>390</v>
      </c>
      <c r="R41" s="79"/>
      <c r="S41" s="79"/>
      <c r="T41" s="79"/>
      <c r="U41" s="79"/>
      <c r="V41" s="82" t="s">
        <v>598</v>
      </c>
      <c r="W41" s="81">
        <v>43775.140648148146</v>
      </c>
      <c r="X41" s="82" t="s">
        <v>680</v>
      </c>
      <c r="Y41" s="79"/>
      <c r="Z41" s="79"/>
      <c r="AA41" s="85" t="s">
        <v>807</v>
      </c>
      <c r="AB41" s="79"/>
      <c r="AC41" s="79" t="b">
        <v>0</v>
      </c>
      <c r="AD41" s="79">
        <v>0</v>
      </c>
      <c r="AE41" s="85" t="s">
        <v>913</v>
      </c>
      <c r="AF41" s="79" t="b">
        <v>0</v>
      </c>
      <c r="AG41" s="79" t="s">
        <v>922</v>
      </c>
      <c r="AH41" s="79"/>
      <c r="AI41" s="85" t="s">
        <v>913</v>
      </c>
      <c r="AJ41" s="79" t="b">
        <v>0</v>
      </c>
      <c r="AK41" s="79">
        <v>10</v>
      </c>
      <c r="AL41" s="85" t="s">
        <v>854</v>
      </c>
      <c r="AM41" s="79" t="s">
        <v>933</v>
      </c>
      <c r="AN41" s="79" t="b">
        <v>0</v>
      </c>
      <c r="AO41" s="85" t="s">
        <v>854</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24</v>
      </c>
      <c r="BK41" s="49">
        <v>100</v>
      </c>
      <c r="BL41" s="48">
        <v>24</v>
      </c>
    </row>
    <row r="42" spans="1:64" ht="15">
      <c r="A42" s="64" t="s">
        <v>240</v>
      </c>
      <c r="B42" s="64" t="s">
        <v>271</v>
      </c>
      <c r="C42" s="65" t="s">
        <v>2830</v>
      </c>
      <c r="D42" s="66">
        <v>3</v>
      </c>
      <c r="E42" s="67" t="s">
        <v>132</v>
      </c>
      <c r="F42" s="68">
        <v>35</v>
      </c>
      <c r="G42" s="65"/>
      <c r="H42" s="69"/>
      <c r="I42" s="70"/>
      <c r="J42" s="70"/>
      <c r="K42" s="34" t="s">
        <v>65</v>
      </c>
      <c r="L42" s="77">
        <v>42</v>
      </c>
      <c r="M42" s="77"/>
      <c r="N42" s="72"/>
      <c r="O42" s="79" t="s">
        <v>364</v>
      </c>
      <c r="P42" s="81">
        <v>43775.47607638889</v>
      </c>
      <c r="Q42" s="79" t="s">
        <v>390</v>
      </c>
      <c r="R42" s="79"/>
      <c r="S42" s="79"/>
      <c r="T42" s="79"/>
      <c r="U42" s="79"/>
      <c r="V42" s="82" t="s">
        <v>599</v>
      </c>
      <c r="W42" s="81">
        <v>43775.47607638889</v>
      </c>
      <c r="X42" s="82" t="s">
        <v>681</v>
      </c>
      <c r="Y42" s="79"/>
      <c r="Z42" s="79"/>
      <c r="AA42" s="85" t="s">
        <v>808</v>
      </c>
      <c r="AB42" s="79"/>
      <c r="AC42" s="79" t="b">
        <v>0</v>
      </c>
      <c r="AD42" s="79">
        <v>0</v>
      </c>
      <c r="AE42" s="85" t="s">
        <v>913</v>
      </c>
      <c r="AF42" s="79" t="b">
        <v>0</v>
      </c>
      <c r="AG42" s="79" t="s">
        <v>922</v>
      </c>
      <c r="AH42" s="79"/>
      <c r="AI42" s="85" t="s">
        <v>913</v>
      </c>
      <c r="AJ42" s="79" t="b">
        <v>0</v>
      </c>
      <c r="AK42" s="79">
        <v>10</v>
      </c>
      <c r="AL42" s="85" t="s">
        <v>854</v>
      </c>
      <c r="AM42" s="79" t="s">
        <v>934</v>
      </c>
      <c r="AN42" s="79" t="b">
        <v>0</v>
      </c>
      <c r="AO42" s="85" t="s">
        <v>854</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24</v>
      </c>
      <c r="BK42" s="49">
        <v>100</v>
      </c>
      <c r="BL42" s="48">
        <v>24</v>
      </c>
    </row>
    <row r="43" spans="1:64" ht="15">
      <c r="A43" s="64" t="s">
        <v>241</v>
      </c>
      <c r="B43" s="64" t="s">
        <v>271</v>
      </c>
      <c r="C43" s="65" t="s">
        <v>2830</v>
      </c>
      <c r="D43" s="66">
        <v>3</v>
      </c>
      <c r="E43" s="67" t="s">
        <v>132</v>
      </c>
      <c r="F43" s="68">
        <v>35</v>
      </c>
      <c r="G43" s="65"/>
      <c r="H43" s="69"/>
      <c r="I43" s="70"/>
      <c r="J43" s="70"/>
      <c r="K43" s="34" t="s">
        <v>65</v>
      </c>
      <c r="L43" s="77">
        <v>43</v>
      </c>
      <c r="M43" s="77"/>
      <c r="N43" s="72"/>
      <c r="O43" s="79" t="s">
        <v>364</v>
      </c>
      <c r="P43" s="81">
        <v>43775.561527777776</v>
      </c>
      <c r="Q43" s="79" t="s">
        <v>390</v>
      </c>
      <c r="R43" s="79"/>
      <c r="S43" s="79"/>
      <c r="T43" s="79"/>
      <c r="U43" s="79"/>
      <c r="V43" s="82" t="s">
        <v>600</v>
      </c>
      <c r="W43" s="81">
        <v>43775.561527777776</v>
      </c>
      <c r="X43" s="82" t="s">
        <v>682</v>
      </c>
      <c r="Y43" s="79"/>
      <c r="Z43" s="79"/>
      <c r="AA43" s="85" t="s">
        <v>809</v>
      </c>
      <c r="AB43" s="79"/>
      <c r="AC43" s="79" t="b">
        <v>0</v>
      </c>
      <c r="AD43" s="79">
        <v>0</v>
      </c>
      <c r="AE43" s="85" t="s">
        <v>913</v>
      </c>
      <c r="AF43" s="79" t="b">
        <v>0</v>
      </c>
      <c r="AG43" s="79" t="s">
        <v>922</v>
      </c>
      <c r="AH43" s="79"/>
      <c r="AI43" s="85" t="s">
        <v>913</v>
      </c>
      <c r="AJ43" s="79" t="b">
        <v>0</v>
      </c>
      <c r="AK43" s="79">
        <v>10</v>
      </c>
      <c r="AL43" s="85" t="s">
        <v>854</v>
      </c>
      <c r="AM43" s="79" t="s">
        <v>930</v>
      </c>
      <c r="AN43" s="79" t="b">
        <v>0</v>
      </c>
      <c r="AO43" s="85" t="s">
        <v>854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24</v>
      </c>
      <c r="BK43" s="49">
        <v>100</v>
      </c>
      <c r="BL43" s="48">
        <v>24</v>
      </c>
    </row>
    <row r="44" spans="1:64" ht="15">
      <c r="A44" s="64" t="s">
        <v>242</v>
      </c>
      <c r="B44" s="64" t="s">
        <v>271</v>
      </c>
      <c r="C44" s="65" t="s">
        <v>2830</v>
      </c>
      <c r="D44" s="66">
        <v>3</v>
      </c>
      <c r="E44" s="67" t="s">
        <v>132</v>
      </c>
      <c r="F44" s="68">
        <v>35</v>
      </c>
      <c r="G44" s="65"/>
      <c r="H44" s="69"/>
      <c r="I44" s="70"/>
      <c r="J44" s="70"/>
      <c r="K44" s="34" t="s">
        <v>65</v>
      </c>
      <c r="L44" s="77">
        <v>44</v>
      </c>
      <c r="M44" s="77"/>
      <c r="N44" s="72"/>
      <c r="O44" s="79" t="s">
        <v>364</v>
      </c>
      <c r="P44" s="81">
        <v>43775.614953703705</v>
      </c>
      <c r="Q44" s="79" t="s">
        <v>390</v>
      </c>
      <c r="R44" s="79"/>
      <c r="S44" s="79"/>
      <c r="T44" s="79"/>
      <c r="U44" s="79"/>
      <c r="V44" s="82" t="s">
        <v>601</v>
      </c>
      <c r="W44" s="81">
        <v>43775.614953703705</v>
      </c>
      <c r="X44" s="82" t="s">
        <v>683</v>
      </c>
      <c r="Y44" s="79"/>
      <c r="Z44" s="79"/>
      <c r="AA44" s="85" t="s">
        <v>810</v>
      </c>
      <c r="AB44" s="79"/>
      <c r="AC44" s="79" t="b">
        <v>0</v>
      </c>
      <c r="AD44" s="79">
        <v>0</v>
      </c>
      <c r="AE44" s="85" t="s">
        <v>913</v>
      </c>
      <c r="AF44" s="79" t="b">
        <v>0</v>
      </c>
      <c r="AG44" s="79" t="s">
        <v>922</v>
      </c>
      <c r="AH44" s="79"/>
      <c r="AI44" s="85" t="s">
        <v>913</v>
      </c>
      <c r="AJ44" s="79" t="b">
        <v>0</v>
      </c>
      <c r="AK44" s="79">
        <v>10</v>
      </c>
      <c r="AL44" s="85" t="s">
        <v>854</v>
      </c>
      <c r="AM44" s="79" t="s">
        <v>933</v>
      </c>
      <c r="AN44" s="79" t="b">
        <v>0</v>
      </c>
      <c r="AO44" s="85" t="s">
        <v>854</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24</v>
      </c>
      <c r="BK44" s="49">
        <v>100</v>
      </c>
      <c r="BL44" s="48">
        <v>24</v>
      </c>
    </row>
    <row r="45" spans="1:64" ht="15">
      <c r="A45" s="64" t="s">
        <v>243</v>
      </c>
      <c r="B45" s="64" t="s">
        <v>243</v>
      </c>
      <c r="C45" s="65" t="s">
        <v>2831</v>
      </c>
      <c r="D45" s="66">
        <v>10</v>
      </c>
      <c r="E45" s="67" t="s">
        <v>136</v>
      </c>
      <c r="F45" s="68">
        <v>12</v>
      </c>
      <c r="G45" s="65"/>
      <c r="H45" s="69"/>
      <c r="I45" s="70"/>
      <c r="J45" s="70"/>
      <c r="K45" s="34" t="s">
        <v>65</v>
      </c>
      <c r="L45" s="77">
        <v>45</v>
      </c>
      <c r="M45" s="77"/>
      <c r="N45" s="72"/>
      <c r="O45" s="79" t="s">
        <v>176</v>
      </c>
      <c r="P45" s="81">
        <v>43766.59471064815</v>
      </c>
      <c r="Q45" s="79" t="s">
        <v>391</v>
      </c>
      <c r="R45" s="82" t="s">
        <v>467</v>
      </c>
      <c r="S45" s="79" t="s">
        <v>499</v>
      </c>
      <c r="T45" s="79"/>
      <c r="U45" s="79"/>
      <c r="V45" s="82" t="s">
        <v>602</v>
      </c>
      <c r="W45" s="81">
        <v>43766.59471064815</v>
      </c>
      <c r="X45" s="82" t="s">
        <v>684</v>
      </c>
      <c r="Y45" s="79"/>
      <c r="Z45" s="79"/>
      <c r="AA45" s="85" t="s">
        <v>811</v>
      </c>
      <c r="AB45" s="79"/>
      <c r="AC45" s="79" t="b">
        <v>0</v>
      </c>
      <c r="AD45" s="79">
        <v>0</v>
      </c>
      <c r="AE45" s="85" t="s">
        <v>913</v>
      </c>
      <c r="AF45" s="79" t="b">
        <v>0</v>
      </c>
      <c r="AG45" s="79" t="s">
        <v>922</v>
      </c>
      <c r="AH45" s="79"/>
      <c r="AI45" s="85" t="s">
        <v>913</v>
      </c>
      <c r="AJ45" s="79" t="b">
        <v>0</v>
      </c>
      <c r="AK45" s="79">
        <v>0</v>
      </c>
      <c r="AL45" s="85" t="s">
        <v>913</v>
      </c>
      <c r="AM45" s="79" t="s">
        <v>939</v>
      </c>
      <c r="AN45" s="79" t="b">
        <v>1</v>
      </c>
      <c r="AO45" s="85" t="s">
        <v>811</v>
      </c>
      <c r="AP45" s="79" t="s">
        <v>176</v>
      </c>
      <c r="AQ45" s="79">
        <v>0</v>
      </c>
      <c r="AR45" s="79">
        <v>0</v>
      </c>
      <c r="AS45" s="79"/>
      <c r="AT45" s="79"/>
      <c r="AU45" s="79"/>
      <c r="AV45" s="79"/>
      <c r="AW45" s="79"/>
      <c r="AX45" s="79"/>
      <c r="AY45" s="79"/>
      <c r="AZ45" s="79"/>
      <c r="BA45">
        <v>2</v>
      </c>
      <c r="BB45" s="78" t="str">
        <f>REPLACE(INDEX(GroupVertices[Group],MATCH(Edges[[#This Row],[Vertex 1]],GroupVertices[Vertex],0)),1,1,"")</f>
        <v>14</v>
      </c>
      <c r="BC45" s="78" t="str">
        <f>REPLACE(INDEX(GroupVertices[Group],MATCH(Edges[[#This Row],[Vertex 2]],GroupVertices[Vertex],0)),1,1,"")</f>
        <v>14</v>
      </c>
      <c r="BD45" s="48">
        <v>2</v>
      </c>
      <c r="BE45" s="49">
        <v>11.11111111111111</v>
      </c>
      <c r="BF45" s="48">
        <v>0</v>
      </c>
      <c r="BG45" s="49">
        <v>0</v>
      </c>
      <c r="BH45" s="48">
        <v>0</v>
      </c>
      <c r="BI45" s="49">
        <v>0</v>
      </c>
      <c r="BJ45" s="48">
        <v>16</v>
      </c>
      <c r="BK45" s="49">
        <v>88.88888888888889</v>
      </c>
      <c r="BL45" s="48">
        <v>18</v>
      </c>
    </row>
    <row r="46" spans="1:64" ht="15">
      <c r="A46" s="64" t="s">
        <v>243</v>
      </c>
      <c r="B46" s="64" t="s">
        <v>243</v>
      </c>
      <c r="C46" s="65" t="s">
        <v>2831</v>
      </c>
      <c r="D46" s="66">
        <v>10</v>
      </c>
      <c r="E46" s="67" t="s">
        <v>136</v>
      </c>
      <c r="F46" s="68">
        <v>12</v>
      </c>
      <c r="G46" s="65"/>
      <c r="H46" s="69"/>
      <c r="I46" s="70"/>
      <c r="J46" s="70"/>
      <c r="K46" s="34" t="s">
        <v>65</v>
      </c>
      <c r="L46" s="77">
        <v>46</v>
      </c>
      <c r="M46" s="77"/>
      <c r="N46" s="72"/>
      <c r="O46" s="79" t="s">
        <v>176</v>
      </c>
      <c r="P46" s="81">
        <v>43775.69028935185</v>
      </c>
      <c r="Q46" s="79" t="s">
        <v>392</v>
      </c>
      <c r="R46" s="82" t="s">
        <v>468</v>
      </c>
      <c r="S46" s="79" t="s">
        <v>506</v>
      </c>
      <c r="T46" s="79" t="s">
        <v>532</v>
      </c>
      <c r="U46" s="82" t="s">
        <v>567</v>
      </c>
      <c r="V46" s="82" t="s">
        <v>567</v>
      </c>
      <c r="W46" s="81">
        <v>43775.69028935185</v>
      </c>
      <c r="X46" s="82" t="s">
        <v>685</v>
      </c>
      <c r="Y46" s="79"/>
      <c r="Z46" s="79"/>
      <c r="AA46" s="85" t="s">
        <v>812</v>
      </c>
      <c r="AB46" s="79"/>
      <c r="AC46" s="79" t="b">
        <v>0</v>
      </c>
      <c r="AD46" s="79">
        <v>0</v>
      </c>
      <c r="AE46" s="85" t="s">
        <v>913</v>
      </c>
      <c r="AF46" s="79" t="b">
        <v>0</v>
      </c>
      <c r="AG46" s="79" t="s">
        <v>922</v>
      </c>
      <c r="AH46" s="79"/>
      <c r="AI46" s="85" t="s">
        <v>913</v>
      </c>
      <c r="AJ46" s="79" t="b">
        <v>0</v>
      </c>
      <c r="AK46" s="79">
        <v>1</v>
      </c>
      <c r="AL46" s="85" t="s">
        <v>913</v>
      </c>
      <c r="AM46" s="79" t="s">
        <v>939</v>
      </c>
      <c r="AN46" s="79" t="b">
        <v>0</v>
      </c>
      <c r="AO46" s="85" t="s">
        <v>812</v>
      </c>
      <c r="AP46" s="79" t="s">
        <v>176</v>
      </c>
      <c r="AQ46" s="79">
        <v>0</v>
      </c>
      <c r="AR46" s="79">
        <v>0</v>
      </c>
      <c r="AS46" s="79"/>
      <c r="AT46" s="79"/>
      <c r="AU46" s="79"/>
      <c r="AV46" s="79"/>
      <c r="AW46" s="79"/>
      <c r="AX46" s="79"/>
      <c r="AY46" s="79"/>
      <c r="AZ46" s="79"/>
      <c r="BA46">
        <v>2</v>
      </c>
      <c r="BB46" s="78" t="str">
        <f>REPLACE(INDEX(GroupVertices[Group],MATCH(Edges[[#This Row],[Vertex 1]],GroupVertices[Vertex],0)),1,1,"")</f>
        <v>14</v>
      </c>
      <c r="BC46" s="78" t="str">
        <f>REPLACE(INDEX(GroupVertices[Group],MATCH(Edges[[#This Row],[Vertex 2]],GroupVertices[Vertex],0)),1,1,"")</f>
        <v>14</v>
      </c>
      <c r="BD46" s="48">
        <v>0</v>
      </c>
      <c r="BE46" s="49">
        <v>0</v>
      </c>
      <c r="BF46" s="48">
        <v>0</v>
      </c>
      <c r="BG46" s="49">
        <v>0</v>
      </c>
      <c r="BH46" s="48">
        <v>0</v>
      </c>
      <c r="BI46" s="49">
        <v>0</v>
      </c>
      <c r="BJ46" s="48">
        <v>13</v>
      </c>
      <c r="BK46" s="49">
        <v>100</v>
      </c>
      <c r="BL46" s="48">
        <v>13</v>
      </c>
    </row>
    <row r="47" spans="1:64" ht="15">
      <c r="A47" s="64" t="s">
        <v>244</v>
      </c>
      <c r="B47" s="64" t="s">
        <v>243</v>
      </c>
      <c r="C47" s="65" t="s">
        <v>2830</v>
      </c>
      <c r="D47" s="66">
        <v>3</v>
      </c>
      <c r="E47" s="67" t="s">
        <v>132</v>
      </c>
      <c r="F47" s="68">
        <v>35</v>
      </c>
      <c r="G47" s="65"/>
      <c r="H47" s="69"/>
      <c r="I47" s="70"/>
      <c r="J47" s="70"/>
      <c r="K47" s="34" t="s">
        <v>65</v>
      </c>
      <c r="L47" s="77">
        <v>47</v>
      </c>
      <c r="M47" s="77"/>
      <c r="N47" s="72"/>
      <c r="O47" s="79" t="s">
        <v>364</v>
      </c>
      <c r="P47" s="81">
        <v>43775.694548611114</v>
      </c>
      <c r="Q47" s="79" t="s">
        <v>393</v>
      </c>
      <c r="R47" s="82" t="s">
        <v>468</v>
      </c>
      <c r="S47" s="79" t="s">
        <v>506</v>
      </c>
      <c r="T47" s="79" t="s">
        <v>533</v>
      </c>
      <c r="U47" s="79"/>
      <c r="V47" s="82" t="s">
        <v>603</v>
      </c>
      <c r="W47" s="81">
        <v>43775.694548611114</v>
      </c>
      <c r="X47" s="82" t="s">
        <v>686</v>
      </c>
      <c r="Y47" s="79"/>
      <c r="Z47" s="79"/>
      <c r="AA47" s="85" t="s">
        <v>813</v>
      </c>
      <c r="AB47" s="79"/>
      <c r="AC47" s="79" t="b">
        <v>0</v>
      </c>
      <c r="AD47" s="79">
        <v>0</v>
      </c>
      <c r="AE47" s="85" t="s">
        <v>913</v>
      </c>
      <c r="AF47" s="79" t="b">
        <v>0</v>
      </c>
      <c r="AG47" s="79" t="s">
        <v>922</v>
      </c>
      <c r="AH47" s="79"/>
      <c r="AI47" s="85" t="s">
        <v>913</v>
      </c>
      <c r="AJ47" s="79" t="b">
        <v>0</v>
      </c>
      <c r="AK47" s="79">
        <v>1</v>
      </c>
      <c r="AL47" s="85" t="s">
        <v>812</v>
      </c>
      <c r="AM47" s="79" t="s">
        <v>940</v>
      </c>
      <c r="AN47" s="79" t="b">
        <v>0</v>
      </c>
      <c r="AO47" s="85" t="s">
        <v>812</v>
      </c>
      <c r="AP47" s="79" t="s">
        <v>176</v>
      </c>
      <c r="AQ47" s="79">
        <v>0</v>
      </c>
      <c r="AR47" s="79">
        <v>0</v>
      </c>
      <c r="AS47" s="79"/>
      <c r="AT47" s="79"/>
      <c r="AU47" s="79"/>
      <c r="AV47" s="79"/>
      <c r="AW47" s="79"/>
      <c r="AX47" s="79"/>
      <c r="AY47" s="79"/>
      <c r="AZ47" s="79"/>
      <c r="BA47">
        <v>1</v>
      </c>
      <c r="BB47" s="78" t="str">
        <f>REPLACE(INDEX(GroupVertices[Group],MATCH(Edges[[#This Row],[Vertex 1]],GroupVertices[Vertex],0)),1,1,"")</f>
        <v>14</v>
      </c>
      <c r="BC47" s="78" t="str">
        <f>REPLACE(INDEX(GroupVertices[Group],MATCH(Edges[[#This Row],[Vertex 2]],GroupVertices[Vertex],0)),1,1,"")</f>
        <v>14</v>
      </c>
      <c r="BD47" s="48">
        <v>0</v>
      </c>
      <c r="BE47" s="49">
        <v>0</v>
      </c>
      <c r="BF47" s="48">
        <v>0</v>
      </c>
      <c r="BG47" s="49">
        <v>0</v>
      </c>
      <c r="BH47" s="48">
        <v>0</v>
      </c>
      <c r="BI47" s="49">
        <v>0</v>
      </c>
      <c r="BJ47" s="48">
        <v>11</v>
      </c>
      <c r="BK47" s="49">
        <v>100</v>
      </c>
      <c r="BL47" s="48">
        <v>11</v>
      </c>
    </row>
    <row r="48" spans="1:64" ht="15">
      <c r="A48" s="64" t="s">
        <v>245</v>
      </c>
      <c r="B48" s="64" t="s">
        <v>271</v>
      </c>
      <c r="C48" s="65" t="s">
        <v>2830</v>
      </c>
      <c r="D48" s="66">
        <v>3</v>
      </c>
      <c r="E48" s="67" t="s">
        <v>132</v>
      </c>
      <c r="F48" s="68">
        <v>35</v>
      </c>
      <c r="G48" s="65"/>
      <c r="H48" s="69"/>
      <c r="I48" s="70"/>
      <c r="J48" s="70"/>
      <c r="K48" s="34" t="s">
        <v>65</v>
      </c>
      <c r="L48" s="77">
        <v>48</v>
      </c>
      <c r="M48" s="77"/>
      <c r="N48" s="72"/>
      <c r="O48" s="79" t="s">
        <v>364</v>
      </c>
      <c r="P48" s="81">
        <v>43775.7277662037</v>
      </c>
      <c r="Q48" s="79" t="s">
        <v>390</v>
      </c>
      <c r="R48" s="79"/>
      <c r="S48" s="79"/>
      <c r="T48" s="79"/>
      <c r="U48" s="79"/>
      <c r="V48" s="82" t="s">
        <v>604</v>
      </c>
      <c r="W48" s="81">
        <v>43775.7277662037</v>
      </c>
      <c r="X48" s="82" t="s">
        <v>687</v>
      </c>
      <c r="Y48" s="79"/>
      <c r="Z48" s="79"/>
      <c r="AA48" s="85" t="s">
        <v>814</v>
      </c>
      <c r="AB48" s="79"/>
      <c r="AC48" s="79" t="b">
        <v>0</v>
      </c>
      <c r="AD48" s="79">
        <v>0</v>
      </c>
      <c r="AE48" s="85" t="s">
        <v>913</v>
      </c>
      <c r="AF48" s="79" t="b">
        <v>0</v>
      </c>
      <c r="AG48" s="79" t="s">
        <v>922</v>
      </c>
      <c r="AH48" s="79"/>
      <c r="AI48" s="85" t="s">
        <v>913</v>
      </c>
      <c r="AJ48" s="79" t="b">
        <v>0</v>
      </c>
      <c r="AK48" s="79">
        <v>10</v>
      </c>
      <c r="AL48" s="85" t="s">
        <v>854</v>
      </c>
      <c r="AM48" s="79" t="s">
        <v>933</v>
      </c>
      <c r="AN48" s="79" t="b">
        <v>0</v>
      </c>
      <c r="AO48" s="85" t="s">
        <v>854</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24</v>
      </c>
      <c r="BK48" s="49">
        <v>100</v>
      </c>
      <c r="BL48" s="48">
        <v>24</v>
      </c>
    </row>
    <row r="49" spans="1:64" ht="15">
      <c r="A49" s="64" t="s">
        <v>246</v>
      </c>
      <c r="B49" s="64" t="s">
        <v>298</v>
      </c>
      <c r="C49" s="65" t="s">
        <v>2830</v>
      </c>
      <c r="D49" s="66">
        <v>3</v>
      </c>
      <c r="E49" s="67" t="s">
        <v>132</v>
      </c>
      <c r="F49" s="68">
        <v>35</v>
      </c>
      <c r="G49" s="65"/>
      <c r="H49" s="69"/>
      <c r="I49" s="70"/>
      <c r="J49" s="70"/>
      <c r="K49" s="34" t="s">
        <v>65</v>
      </c>
      <c r="L49" s="77">
        <v>49</v>
      </c>
      <c r="M49" s="77"/>
      <c r="N49" s="72"/>
      <c r="O49" s="79" t="s">
        <v>364</v>
      </c>
      <c r="P49" s="81">
        <v>43775.839050925926</v>
      </c>
      <c r="Q49" s="79" t="s">
        <v>394</v>
      </c>
      <c r="R49" s="82" t="s">
        <v>469</v>
      </c>
      <c r="S49" s="79" t="s">
        <v>507</v>
      </c>
      <c r="T49" s="79" t="s">
        <v>534</v>
      </c>
      <c r="U49" s="82" t="s">
        <v>568</v>
      </c>
      <c r="V49" s="82" t="s">
        <v>568</v>
      </c>
      <c r="W49" s="81">
        <v>43775.839050925926</v>
      </c>
      <c r="X49" s="82" t="s">
        <v>688</v>
      </c>
      <c r="Y49" s="79"/>
      <c r="Z49" s="79"/>
      <c r="AA49" s="85" t="s">
        <v>815</v>
      </c>
      <c r="AB49" s="79"/>
      <c r="AC49" s="79" t="b">
        <v>0</v>
      </c>
      <c r="AD49" s="79">
        <v>0</v>
      </c>
      <c r="AE49" s="85" t="s">
        <v>913</v>
      </c>
      <c r="AF49" s="79" t="b">
        <v>0</v>
      </c>
      <c r="AG49" s="79" t="s">
        <v>922</v>
      </c>
      <c r="AH49" s="79"/>
      <c r="AI49" s="85" t="s">
        <v>913</v>
      </c>
      <c r="AJ49" s="79" t="b">
        <v>0</v>
      </c>
      <c r="AK49" s="79">
        <v>0</v>
      </c>
      <c r="AL49" s="85" t="s">
        <v>913</v>
      </c>
      <c r="AM49" s="79" t="s">
        <v>934</v>
      </c>
      <c r="AN49" s="79" t="b">
        <v>0</v>
      </c>
      <c r="AO49" s="85" t="s">
        <v>815</v>
      </c>
      <c r="AP49" s="79" t="s">
        <v>176</v>
      </c>
      <c r="AQ49" s="79">
        <v>0</v>
      </c>
      <c r="AR49" s="79">
        <v>0</v>
      </c>
      <c r="AS49" s="79"/>
      <c r="AT49" s="79"/>
      <c r="AU49" s="79"/>
      <c r="AV49" s="79"/>
      <c r="AW49" s="79"/>
      <c r="AX49" s="79"/>
      <c r="AY49" s="79"/>
      <c r="AZ49" s="79"/>
      <c r="BA49">
        <v>1</v>
      </c>
      <c r="BB49" s="78" t="str">
        <f>REPLACE(INDEX(GroupVertices[Group],MATCH(Edges[[#This Row],[Vertex 1]],GroupVertices[Vertex],0)),1,1,"")</f>
        <v>13</v>
      </c>
      <c r="BC49" s="78" t="str">
        <f>REPLACE(INDEX(GroupVertices[Group],MATCH(Edges[[#This Row],[Vertex 2]],GroupVertices[Vertex],0)),1,1,"")</f>
        <v>13</v>
      </c>
      <c r="BD49" s="48">
        <v>1</v>
      </c>
      <c r="BE49" s="49">
        <v>2.5</v>
      </c>
      <c r="BF49" s="48">
        <v>2</v>
      </c>
      <c r="BG49" s="49">
        <v>5</v>
      </c>
      <c r="BH49" s="48">
        <v>0</v>
      </c>
      <c r="BI49" s="49">
        <v>0</v>
      </c>
      <c r="BJ49" s="48">
        <v>37</v>
      </c>
      <c r="BK49" s="49">
        <v>92.5</v>
      </c>
      <c r="BL49" s="48">
        <v>40</v>
      </c>
    </row>
    <row r="50" spans="1:64" ht="15">
      <c r="A50" s="64" t="s">
        <v>247</v>
      </c>
      <c r="B50" s="64" t="s">
        <v>271</v>
      </c>
      <c r="C50" s="65" t="s">
        <v>2830</v>
      </c>
      <c r="D50" s="66">
        <v>3</v>
      </c>
      <c r="E50" s="67" t="s">
        <v>132</v>
      </c>
      <c r="F50" s="68">
        <v>35</v>
      </c>
      <c r="G50" s="65"/>
      <c r="H50" s="69"/>
      <c r="I50" s="70"/>
      <c r="J50" s="70"/>
      <c r="K50" s="34" t="s">
        <v>65</v>
      </c>
      <c r="L50" s="77">
        <v>50</v>
      </c>
      <c r="M50" s="77"/>
      <c r="N50" s="72"/>
      <c r="O50" s="79" t="s">
        <v>364</v>
      </c>
      <c r="P50" s="81">
        <v>43775.85366898148</v>
      </c>
      <c r="Q50" s="79" t="s">
        <v>390</v>
      </c>
      <c r="R50" s="79"/>
      <c r="S50" s="79"/>
      <c r="T50" s="79"/>
      <c r="U50" s="79"/>
      <c r="V50" s="82" t="s">
        <v>605</v>
      </c>
      <c r="W50" s="81">
        <v>43775.85366898148</v>
      </c>
      <c r="X50" s="82" t="s">
        <v>689</v>
      </c>
      <c r="Y50" s="79"/>
      <c r="Z50" s="79"/>
      <c r="AA50" s="85" t="s">
        <v>816</v>
      </c>
      <c r="AB50" s="79"/>
      <c r="AC50" s="79" t="b">
        <v>0</v>
      </c>
      <c r="AD50" s="79">
        <v>0</v>
      </c>
      <c r="AE50" s="85" t="s">
        <v>913</v>
      </c>
      <c r="AF50" s="79" t="b">
        <v>0</v>
      </c>
      <c r="AG50" s="79" t="s">
        <v>922</v>
      </c>
      <c r="AH50" s="79"/>
      <c r="AI50" s="85" t="s">
        <v>913</v>
      </c>
      <c r="AJ50" s="79" t="b">
        <v>0</v>
      </c>
      <c r="AK50" s="79">
        <v>10</v>
      </c>
      <c r="AL50" s="85" t="s">
        <v>854</v>
      </c>
      <c r="AM50" s="79" t="s">
        <v>934</v>
      </c>
      <c r="AN50" s="79" t="b">
        <v>0</v>
      </c>
      <c r="AO50" s="85" t="s">
        <v>854</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24</v>
      </c>
      <c r="BK50" s="49">
        <v>100</v>
      </c>
      <c r="BL50" s="48">
        <v>24</v>
      </c>
    </row>
    <row r="51" spans="1:64" ht="15">
      <c r="A51" s="64" t="s">
        <v>248</v>
      </c>
      <c r="B51" s="64" t="s">
        <v>268</v>
      </c>
      <c r="C51" s="65" t="s">
        <v>2831</v>
      </c>
      <c r="D51" s="66">
        <v>10</v>
      </c>
      <c r="E51" s="67" t="s">
        <v>136</v>
      </c>
      <c r="F51" s="68">
        <v>12</v>
      </c>
      <c r="G51" s="65"/>
      <c r="H51" s="69"/>
      <c r="I51" s="70"/>
      <c r="J51" s="70"/>
      <c r="K51" s="34" t="s">
        <v>65</v>
      </c>
      <c r="L51" s="77">
        <v>51</v>
      </c>
      <c r="M51" s="77"/>
      <c r="N51" s="72"/>
      <c r="O51" s="79" t="s">
        <v>364</v>
      </c>
      <c r="P51" s="81">
        <v>43774.80082175926</v>
      </c>
      <c r="Q51" s="79" t="s">
        <v>395</v>
      </c>
      <c r="R51" s="79"/>
      <c r="S51" s="79"/>
      <c r="T51" s="79"/>
      <c r="U51" s="79"/>
      <c r="V51" s="82" t="s">
        <v>606</v>
      </c>
      <c r="W51" s="81">
        <v>43774.80082175926</v>
      </c>
      <c r="X51" s="82" t="s">
        <v>690</v>
      </c>
      <c r="Y51" s="79"/>
      <c r="Z51" s="79"/>
      <c r="AA51" s="85" t="s">
        <v>817</v>
      </c>
      <c r="AB51" s="79"/>
      <c r="AC51" s="79" t="b">
        <v>0</v>
      </c>
      <c r="AD51" s="79">
        <v>0</v>
      </c>
      <c r="AE51" s="85" t="s">
        <v>913</v>
      </c>
      <c r="AF51" s="79" t="b">
        <v>0</v>
      </c>
      <c r="AG51" s="79" t="s">
        <v>922</v>
      </c>
      <c r="AH51" s="79"/>
      <c r="AI51" s="85" t="s">
        <v>913</v>
      </c>
      <c r="AJ51" s="79" t="b">
        <v>0</v>
      </c>
      <c r="AK51" s="79">
        <v>2</v>
      </c>
      <c r="AL51" s="85" t="s">
        <v>889</v>
      </c>
      <c r="AM51" s="79" t="s">
        <v>934</v>
      </c>
      <c r="AN51" s="79" t="b">
        <v>0</v>
      </c>
      <c r="AO51" s="85" t="s">
        <v>889</v>
      </c>
      <c r="AP51" s="79" t="s">
        <v>176</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1</v>
      </c>
      <c r="BD51" s="48">
        <v>0</v>
      </c>
      <c r="BE51" s="49">
        <v>0</v>
      </c>
      <c r="BF51" s="48">
        <v>0</v>
      </c>
      <c r="BG51" s="49">
        <v>0</v>
      </c>
      <c r="BH51" s="48">
        <v>0</v>
      </c>
      <c r="BI51" s="49">
        <v>0</v>
      </c>
      <c r="BJ51" s="48">
        <v>19</v>
      </c>
      <c r="BK51" s="49">
        <v>100</v>
      </c>
      <c r="BL51" s="48">
        <v>19</v>
      </c>
    </row>
    <row r="52" spans="1:64" ht="15">
      <c r="A52" s="64" t="s">
        <v>248</v>
      </c>
      <c r="B52" s="64" t="s">
        <v>280</v>
      </c>
      <c r="C52" s="65" t="s">
        <v>2830</v>
      </c>
      <c r="D52" s="66">
        <v>3</v>
      </c>
      <c r="E52" s="67" t="s">
        <v>132</v>
      </c>
      <c r="F52" s="68">
        <v>35</v>
      </c>
      <c r="G52" s="65"/>
      <c r="H52" s="69"/>
      <c r="I52" s="70"/>
      <c r="J52" s="70"/>
      <c r="K52" s="34" t="s">
        <v>65</v>
      </c>
      <c r="L52" s="77">
        <v>52</v>
      </c>
      <c r="M52" s="77"/>
      <c r="N52" s="72"/>
      <c r="O52" s="79" t="s">
        <v>364</v>
      </c>
      <c r="P52" s="81">
        <v>43775.8822337963</v>
      </c>
      <c r="Q52" s="79" t="s">
        <v>396</v>
      </c>
      <c r="R52" s="82" t="s">
        <v>470</v>
      </c>
      <c r="S52" s="79" t="s">
        <v>499</v>
      </c>
      <c r="T52" s="79" t="s">
        <v>535</v>
      </c>
      <c r="U52" s="79"/>
      <c r="V52" s="82" t="s">
        <v>606</v>
      </c>
      <c r="W52" s="81">
        <v>43775.8822337963</v>
      </c>
      <c r="X52" s="82" t="s">
        <v>691</v>
      </c>
      <c r="Y52" s="79"/>
      <c r="Z52" s="79"/>
      <c r="AA52" s="85" t="s">
        <v>818</v>
      </c>
      <c r="AB52" s="79"/>
      <c r="AC52" s="79" t="b">
        <v>0</v>
      </c>
      <c r="AD52" s="79">
        <v>0</v>
      </c>
      <c r="AE52" s="85" t="s">
        <v>913</v>
      </c>
      <c r="AF52" s="79" t="b">
        <v>1</v>
      </c>
      <c r="AG52" s="79" t="s">
        <v>924</v>
      </c>
      <c r="AH52" s="79"/>
      <c r="AI52" s="85" t="s">
        <v>926</v>
      </c>
      <c r="AJ52" s="79" t="b">
        <v>0</v>
      </c>
      <c r="AK52" s="79">
        <v>1</v>
      </c>
      <c r="AL52" s="85" t="s">
        <v>852</v>
      </c>
      <c r="AM52" s="79" t="s">
        <v>934</v>
      </c>
      <c r="AN52" s="79" t="b">
        <v>0</v>
      </c>
      <c r="AO52" s="85" t="s">
        <v>852</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248</v>
      </c>
      <c r="B53" s="64" t="s">
        <v>299</v>
      </c>
      <c r="C53" s="65" t="s">
        <v>2830</v>
      </c>
      <c r="D53" s="66">
        <v>3</v>
      </c>
      <c r="E53" s="67" t="s">
        <v>132</v>
      </c>
      <c r="F53" s="68">
        <v>35</v>
      </c>
      <c r="G53" s="65"/>
      <c r="H53" s="69"/>
      <c r="I53" s="70"/>
      <c r="J53" s="70"/>
      <c r="K53" s="34" t="s">
        <v>65</v>
      </c>
      <c r="L53" s="77">
        <v>53</v>
      </c>
      <c r="M53" s="77"/>
      <c r="N53" s="72"/>
      <c r="O53" s="79" t="s">
        <v>364</v>
      </c>
      <c r="P53" s="81">
        <v>43775.8822337963</v>
      </c>
      <c r="Q53" s="79" t="s">
        <v>396</v>
      </c>
      <c r="R53" s="82" t="s">
        <v>470</v>
      </c>
      <c r="S53" s="79" t="s">
        <v>499</v>
      </c>
      <c r="T53" s="79" t="s">
        <v>535</v>
      </c>
      <c r="U53" s="79"/>
      <c r="V53" s="82" t="s">
        <v>606</v>
      </c>
      <c r="W53" s="81">
        <v>43775.8822337963</v>
      </c>
      <c r="X53" s="82" t="s">
        <v>691</v>
      </c>
      <c r="Y53" s="79"/>
      <c r="Z53" s="79"/>
      <c r="AA53" s="85" t="s">
        <v>818</v>
      </c>
      <c r="AB53" s="79"/>
      <c r="AC53" s="79" t="b">
        <v>0</v>
      </c>
      <c r="AD53" s="79">
        <v>0</v>
      </c>
      <c r="AE53" s="85" t="s">
        <v>913</v>
      </c>
      <c r="AF53" s="79" t="b">
        <v>1</v>
      </c>
      <c r="AG53" s="79" t="s">
        <v>924</v>
      </c>
      <c r="AH53" s="79"/>
      <c r="AI53" s="85" t="s">
        <v>926</v>
      </c>
      <c r="AJ53" s="79" t="b">
        <v>0</v>
      </c>
      <c r="AK53" s="79">
        <v>1</v>
      </c>
      <c r="AL53" s="85" t="s">
        <v>852</v>
      </c>
      <c r="AM53" s="79" t="s">
        <v>934</v>
      </c>
      <c r="AN53" s="79" t="b">
        <v>0</v>
      </c>
      <c r="AO53" s="85" t="s">
        <v>852</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6</v>
      </c>
      <c r="BK53" s="49">
        <v>100</v>
      </c>
      <c r="BL53" s="48">
        <v>6</v>
      </c>
    </row>
    <row r="54" spans="1:64" ht="15">
      <c r="A54" s="64" t="s">
        <v>248</v>
      </c>
      <c r="B54" s="64" t="s">
        <v>268</v>
      </c>
      <c r="C54" s="65" t="s">
        <v>2831</v>
      </c>
      <c r="D54" s="66">
        <v>10</v>
      </c>
      <c r="E54" s="67" t="s">
        <v>136</v>
      </c>
      <c r="F54" s="68">
        <v>12</v>
      </c>
      <c r="G54" s="65"/>
      <c r="H54" s="69"/>
      <c r="I54" s="70"/>
      <c r="J54" s="70"/>
      <c r="K54" s="34" t="s">
        <v>65</v>
      </c>
      <c r="L54" s="77">
        <v>54</v>
      </c>
      <c r="M54" s="77"/>
      <c r="N54" s="72"/>
      <c r="O54" s="79" t="s">
        <v>364</v>
      </c>
      <c r="P54" s="81">
        <v>43775.8822337963</v>
      </c>
      <c r="Q54" s="79" t="s">
        <v>396</v>
      </c>
      <c r="R54" s="82" t="s">
        <v>470</v>
      </c>
      <c r="S54" s="79" t="s">
        <v>499</v>
      </c>
      <c r="T54" s="79" t="s">
        <v>535</v>
      </c>
      <c r="U54" s="79"/>
      <c r="V54" s="82" t="s">
        <v>606</v>
      </c>
      <c r="W54" s="81">
        <v>43775.8822337963</v>
      </c>
      <c r="X54" s="82" t="s">
        <v>691</v>
      </c>
      <c r="Y54" s="79"/>
      <c r="Z54" s="79"/>
      <c r="AA54" s="85" t="s">
        <v>818</v>
      </c>
      <c r="AB54" s="79"/>
      <c r="AC54" s="79" t="b">
        <v>0</v>
      </c>
      <c r="AD54" s="79">
        <v>0</v>
      </c>
      <c r="AE54" s="85" t="s">
        <v>913</v>
      </c>
      <c r="AF54" s="79" t="b">
        <v>1</v>
      </c>
      <c r="AG54" s="79" t="s">
        <v>924</v>
      </c>
      <c r="AH54" s="79"/>
      <c r="AI54" s="85" t="s">
        <v>926</v>
      </c>
      <c r="AJ54" s="79" t="b">
        <v>0</v>
      </c>
      <c r="AK54" s="79">
        <v>1</v>
      </c>
      <c r="AL54" s="85" t="s">
        <v>852</v>
      </c>
      <c r="AM54" s="79" t="s">
        <v>934</v>
      </c>
      <c r="AN54" s="79" t="b">
        <v>0</v>
      </c>
      <c r="AO54" s="85" t="s">
        <v>852</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1</v>
      </c>
      <c r="BD54" s="48"/>
      <c r="BE54" s="49"/>
      <c r="BF54" s="48"/>
      <c r="BG54" s="49"/>
      <c r="BH54" s="48"/>
      <c r="BI54" s="49"/>
      <c r="BJ54" s="48"/>
      <c r="BK54" s="49"/>
      <c r="BL54" s="48"/>
    </row>
    <row r="55" spans="1:64" ht="15">
      <c r="A55" s="64" t="s">
        <v>249</v>
      </c>
      <c r="B55" s="64" t="s">
        <v>271</v>
      </c>
      <c r="C55" s="65" t="s">
        <v>2830</v>
      </c>
      <c r="D55" s="66">
        <v>3</v>
      </c>
      <c r="E55" s="67" t="s">
        <v>132</v>
      </c>
      <c r="F55" s="68">
        <v>35</v>
      </c>
      <c r="G55" s="65"/>
      <c r="H55" s="69"/>
      <c r="I55" s="70"/>
      <c r="J55" s="70"/>
      <c r="K55" s="34" t="s">
        <v>65</v>
      </c>
      <c r="L55" s="77">
        <v>55</v>
      </c>
      <c r="M55" s="77"/>
      <c r="N55" s="72"/>
      <c r="O55" s="79" t="s">
        <v>364</v>
      </c>
      <c r="P55" s="81">
        <v>43775.902291666665</v>
      </c>
      <c r="Q55" s="79" t="s">
        <v>390</v>
      </c>
      <c r="R55" s="79"/>
      <c r="S55" s="79"/>
      <c r="T55" s="79"/>
      <c r="U55" s="79"/>
      <c r="V55" s="82" t="s">
        <v>607</v>
      </c>
      <c r="W55" s="81">
        <v>43775.902291666665</v>
      </c>
      <c r="X55" s="82" t="s">
        <v>692</v>
      </c>
      <c r="Y55" s="79"/>
      <c r="Z55" s="79"/>
      <c r="AA55" s="85" t="s">
        <v>819</v>
      </c>
      <c r="AB55" s="79"/>
      <c r="AC55" s="79" t="b">
        <v>0</v>
      </c>
      <c r="AD55" s="79">
        <v>0</v>
      </c>
      <c r="AE55" s="85" t="s">
        <v>913</v>
      </c>
      <c r="AF55" s="79" t="b">
        <v>0</v>
      </c>
      <c r="AG55" s="79" t="s">
        <v>922</v>
      </c>
      <c r="AH55" s="79"/>
      <c r="AI55" s="85" t="s">
        <v>913</v>
      </c>
      <c r="AJ55" s="79" t="b">
        <v>0</v>
      </c>
      <c r="AK55" s="79">
        <v>10</v>
      </c>
      <c r="AL55" s="85" t="s">
        <v>854</v>
      </c>
      <c r="AM55" s="79" t="s">
        <v>934</v>
      </c>
      <c r="AN55" s="79" t="b">
        <v>0</v>
      </c>
      <c r="AO55" s="85" t="s">
        <v>854</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24</v>
      </c>
      <c r="BK55" s="49">
        <v>100</v>
      </c>
      <c r="BL55" s="48">
        <v>24</v>
      </c>
    </row>
    <row r="56" spans="1:64" ht="15">
      <c r="A56" s="64" t="s">
        <v>250</v>
      </c>
      <c r="B56" s="64" t="s">
        <v>271</v>
      </c>
      <c r="C56" s="65" t="s">
        <v>2830</v>
      </c>
      <c r="D56" s="66">
        <v>3</v>
      </c>
      <c r="E56" s="67" t="s">
        <v>132</v>
      </c>
      <c r="F56" s="68">
        <v>35</v>
      </c>
      <c r="G56" s="65"/>
      <c r="H56" s="69"/>
      <c r="I56" s="70"/>
      <c r="J56" s="70"/>
      <c r="K56" s="34" t="s">
        <v>65</v>
      </c>
      <c r="L56" s="77">
        <v>56</v>
      </c>
      <c r="M56" s="77"/>
      <c r="N56" s="72"/>
      <c r="O56" s="79" t="s">
        <v>364</v>
      </c>
      <c r="P56" s="81">
        <v>43775.92230324074</v>
      </c>
      <c r="Q56" s="79" t="s">
        <v>390</v>
      </c>
      <c r="R56" s="79"/>
      <c r="S56" s="79"/>
      <c r="T56" s="79"/>
      <c r="U56" s="79"/>
      <c r="V56" s="82" t="s">
        <v>608</v>
      </c>
      <c r="W56" s="81">
        <v>43775.92230324074</v>
      </c>
      <c r="X56" s="82" t="s">
        <v>693</v>
      </c>
      <c r="Y56" s="79"/>
      <c r="Z56" s="79"/>
      <c r="AA56" s="85" t="s">
        <v>820</v>
      </c>
      <c r="AB56" s="79"/>
      <c r="AC56" s="79" t="b">
        <v>0</v>
      </c>
      <c r="AD56" s="79">
        <v>0</v>
      </c>
      <c r="AE56" s="85" t="s">
        <v>913</v>
      </c>
      <c r="AF56" s="79" t="b">
        <v>0</v>
      </c>
      <c r="AG56" s="79" t="s">
        <v>922</v>
      </c>
      <c r="AH56" s="79"/>
      <c r="AI56" s="85" t="s">
        <v>913</v>
      </c>
      <c r="AJ56" s="79" t="b">
        <v>0</v>
      </c>
      <c r="AK56" s="79">
        <v>14</v>
      </c>
      <c r="AL56" s="85" t="s">
        <v>854</v>
      </c>
      <c r="AM56" s="79" t="s">
        <v>930</v>
      </c>
      <c r="AN56" s="79" t="b">
        <v>0</v>
      </c>
      <c r="AO56" s="85" t="s">
        <v>854</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24</v>
      </c>
      <c r="BK56" s="49">
        <v>100</v>
      </c>
      <c r="BL56" s="48">
        <v>24</v>
      </c>
    </row>
    <row r="57" spans="1:64" ht="15">
      <c r="A57" s="64" t="s">
        <v>251</v>
      </c>
      <c r="B57" s="64" t="s">
        <v>262</v>
      </c>
      <c r="C57" s="65" t="s">
        <v>2830</v>
      </c>
      <c r="D57" s="66">
        <v>3</v>
      </c>
      <c r="E57" s="67" t="s">
        <v>132</v>
      </c>
      <c r="F57" s="68">
        <v>35</v>
      </c>
      <c r="G57" s="65"/>
      <c r="H57" s="69"/>
      <c r="I57" s="70"/>
      <c r="J57" s="70"/>
      <c r="K57" s="34" t="s">
        <v>65</v>
      </c>
      <c r="L57" s="77">
        <v>57</v>
      </c>
      <c r="M57" s="77"/>
      <c r="N57" s="72"/>
      <c r="O57" s="79" t="s">
        <v>364</v>
      </c>
      <c r="P57" s="81">
        <v>43775.92820601852</v>
      </c>
      <c r="Q57" s="79" t="s">
        <v>397</v>
      </c>
      <c r="R57" s="79"/>
      <c r="S57" s="79"/>
      <c r="T57" s="79" t="s">
        <v>524</v>
      </c>
      <c r="U57" s="79"/>
      <c r="V57" s="82" t="s">
        <v>609</v>
      </c>
      <c r="W57" s="81">
        <v>43775.92820601852</v>
      </c>
      <c r="X57" s="82" t="s">
        <v>694</v>
      </c>
      <c r="Y57" s="79"/>
      <c r="Z57" s="79"/>
      <c r="AA57" s="85" t="s">
        <v>821</v>
      </c>
      <c r="AB57" s="79"/>
      <c r="AC57" s="79" t="b">
        <v>0</v>
      </c>
      <c r="AD57" s="79">
        <v>0</v>
      </c>
      <c r="AE57" s="85" t="s">
        <v>913</v>
      </c>
      <c r="AF57" s="79" t="b">
        <v>0</v>
      </c>
      <c r="AG57" s="79" t="s">
        <v>922</v>
      </c>
      <c r="AH57" s="79"/>
      <c r="AI57" s="85" t="s">
        <v>913</v>
      </c>
      <c r="AJ57" s="79" t="b">
        <v>0</v>
      </c>
      <c r="AK57" s="79">
        <v>3</v>
      </c>
      <c r="AL57" s="85" t="s">
        <v>834</v>
      </c>
      <c r="AM57" s="79" t="s">
        <v>933</v>
      </c>
      <c r="AN57" s="79" t="b">
        <v>0</v>
      </c>
      <c r="AO57" s="85" t="s">
        <v>834</v>
      </c>
      <c r="AP57" s="79" t="s">
        <v>176</v>
      </c>
      <c r="AQ57" s="79">
        <v>0</v>
      </c>
      <c r="AR57" s="79">
        <v>0</v>
      </c>
      <c r="AS57" s="79"/>
      <c r="AT57" s="79"/>
      <c r="AU57" s="79"/>
      <c r="AV57" s="79"/>
      <c r="AW57" s="79"/>
      <c r="AX57" s="79"/>
      <c r="AY57" s="79"/>
      <c r="AZ57" s="79"/>
      <c r="BA57">
        <v>1</v>
      </c>
      <c r="BB57" s="78" t="str">
        <f>REPLACE(INDEX(GroupVertices[Group],MATCH(Edges[[#This Row],[Vertex 1]],GroupVertices[Vertex],0)),1,1,"")</f>
        <v>10</v>
      </c>
      <c r="BC57" s="78" t="str">
        <f>REPLACE(INDEX(GroupVertices[Group],MATCH(Edges[[#This Row],[Vertex 2]],GroupVertices[Vertex],0)),1,1,"")</f>
        <v>10</v>
      </c>
      <c r="BD57" s="48">
        <v>0</v>
      </c>
      <c r="BE57" s="49">
        <v>0</v>
      </c>
      <c r="BF57" s="48">
        <v>0</v>
      </c>
      <c r="BG57" s="49">
        <v>0</v>
      </c>
      <c r="BH57" s="48">
        <v>0</v>
      </c>
      <c r="BI57" s="49">
        <v>0</v>
      </c>
      <c r="BJ57" s="48">
        <v>23</v>
      </c>
      <c r="BK57" s="49">
        <v>100</v>
      </c>
      <c r="BL57" s="48">
        <v>23</v>
      </c>
    </row>
    <row r="58" spans="1:64" ht="15">
      <c r="A58" s="64" t="s">
        <v>252</v>
      </c>
      <c r="B58" s="64" t="s">
        <v>262</v>
      </c>
      <c r="C58" s="65" t="s">
        <v>2830</v>
      </c>
      <c r="D58" s="66">
        <v>3</v>
      </c>
      <c r="E58" s="67" t="s">
        <v>132</v>
      </c>
      <c r="F58" s="68">
        <v>35</v>
      </c>
      <c r="G58" s="65"/>
      <c r="H58" s="69"/>
      <c r="I58" s="70"/>
      <c r="J58" s="70"/>
      <c r="K58" s="34" t="s">
        <v>65</v>
      </c>
      <c r="L58" s="77">
        <v>58</v>
      </c>
      <c r="M58" s="77"/>
      <c r="N58" s="72"/>
      <c r="O58" s="79" t="s">
        <v>364</v>
      </c>
      <c r="P58" s="81">
        <v>43775.92828703704</v>
      </c>
      <c r="Q58" s="79" t="s">
        <v>397</v>
      </c>
      <c r="R58" s="79"/>
      <c r="S58" s="79"/>
      <c r="T58" s="79" t="s">
        <v>524</v>
      </c>
      <c r="U58" s="79"/>
      <c r="V58" s="82" t="s">
        <v>610</v>
      </c>
      <c r="W58" s="81">
        <v>43775.92828703704</v>
      </c>
      <c r="X58" s="82" t="s">
        <v>695</v>
      </c>
      <c r="Y58" s="79"/>
      <c r="Z58" s="79"/>
      <c r="AA58" s="85" t="s">
        <v>822</v>
      </c>
      <c r="AB58" s="79"/>
      <c r="AC58" s="79" t="b">
        <v>0</v>
      </c>
      <c r="AD58" s="79">
        <v>0</v>
      </c>
      <c r="AE58" s="85" t="s">
        <v>913</v>
      </c>
      <c r="AF58" s="79" t="b">
        <v>0</v>
      </c>
      <c r="AG58" s="79" t="s">
        <v>922</v>
      </c>
      <c r="AH58" s="79"/>
      <c r="AI58" s="85" t="s">
        <v>913</v>
      </c>
      <c r="AJ58" s="79" t="b">
        <v>0</v>
      </c>
      <c r="AK58" s="79">
        <v>3</v>
      </c>
      <c r="AL58" s="85" t="s">
        <v>834</v>
      </c>
      <c r="AM58" s="79" t="s">
        <v>934</v>
      </c>
      <c r="AN58" s="79" t="b">
        <v>0</v>
      </c>
      <c r="AO58" s="85" t="s">
        <v>834</v>
      </c>
      <c r="AP58" s="79" t="s">
        <v>176</v>
      </c>
      <c r="AQ58" s="79">
        <v>0</v>
      </c>
      <c r="AR58" s="79">
        <v>0</v>
      </c>
      <c r="AS58" s="79"/>
      <c r="AT58" s="79"/>
      <c r="AU58" s="79"/>
      <c r="AV58" s="79"/>
      <c r="AW58" s="79"/>
      <c r="AX58" s="79"/>
      <c r="AY58" s="79"/>
      <c r="AZ58" s="79"/>
      <c r="BA58">
        <v>1</v>
      </c>
      <c r="BB58" s="78" t="str">
        <f>REPLACE(INDEX(GroupVertices[Group],MATCH(Edges[[#This Row],[Vertex 1]],GroupVertices[Vertex],0)),1,1,"")</f>
        <v>10</v>
      </c>
      <c r="BC58" s="78" t="str">
        <f>REPLACE(INDEX(GroupVertices[Group],MATCH(Edges[[#This Row],[Vertex 2]],GroupVertices[Vertex],0)),1,1,"")</f>
        <v>10</v>
      </c>
      <c r="BD58" s="48">
        <v>0</v>
      </c>
      <c r="BE58" s="49">
        <v>0</v>
      </c>
      <c r="BF58" s="48">
        <v>0</v>
      </c>
      <c r="BG58" s="49">
        <v>0</v>
      </c>
      <c r="BH58" s="48">
        <v>0</v>
      </c>
      <c r="BI58" s="49">
        <v>0</v>
      </c>
      <c r="BJ58" s="48">
        <v>23</v>
      </c>
      <c r="BK58" s="49">
        <v>100</v>
      </c>
      <c r="BL58" s="48">
        <v>23</v>
      </c>
    </row>
    <row r="59" spans="1:64" ht="15">
      <c r="A59" s="64" t="s">
        <v>253</v>
      </c>
      <c r="B59" s="64" t="s">
        <v>271</v>
      </c>
      <c r="C59" s="65" t="s">
        <v>2830</v>
      </c>
      <c r="D59" s="66">
        <v>3</v>
      </c>
      <c r="E59" s="67" t="s">
        <v>132</v>
      </c>
      <c r="F59" s="68">
        <v>35</v>
      </c>
      <c r="G59" s="65"/>
      <c r="H59" s="69"/>
      <c r="I59" s="70"/>
      <c r="J59" s="70"/>
      <c r="K59" s="34" t="s">
        <v>65</v>
      </c>
      <c r="L59" s="77">
        <v>59</v>
      </c>
      <c r="M59" s="77"/>
      <c r="N59" s="72"/>
      <c r="O59" s="79" t="s">
        <v>364</v>
      </c>
      <c r="P59" s="81">
        <v>43775.57378472222</v>
      </c>
      <c r="Q59" s="79" t="s">
        <v>390</v>
      </c>
      <c r="R59" s="79"/>
      <c r="S59" s="79"/>
      <c r="T59" s="79"/>
      <c r="U59" s="79"/>
      <c r="V59" s="82" t="s">
        <v>611</v>
      </c>
      <c r="W59" s="81">
        <v>43775.57378472222</v>
      </c>
      <c r="X59" s="82" t="s">
        <v>696</v>
      </c>
      <c r="Y59" s="79"/>
      <c r="Z59" s="79"/>
      <c r="AA59" s="85" t="s">
        <v>823</v>
      </c>
      <c r="AB59" s="79"/>
      <c r="AC59" s="79" t="b">
        <v>0</v>
      </c>
      <c r="AD59" s="79">
        <v>0</v>
      </c>
      <c r="AE59" s="85" t="s">
        <v>913</v>
      </c>
      <c r="AF59" s="79" t="b">
        <v>0</v>
      </c>
      <c r="AG59" s="79" t="s">
        <v>922</v>
      </c>
      <c r="AH59" s="79"/>
      <c r="AI59" s="85" t="s">
        <v>913</v>
      </c>
      <c r="AJ59" s="79" t="b">
        <v>0</v>
      </c>
      <c r="AK59" s="79">
        <v>10</v>
      </c>
      <c r="AL59" s="85" t="s">
        <v>854</v>
      </c>
      <c r="AM59" s="79" t="s">
        <v>933</v>
      </c>
      <c r="AN59" s="79" t="b">
        <v>0</v>
      </c>
      <c r="AO59" s="85" t="s">
        <v>854</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3</v>
      </c>
      <c r="BD59" s="48">
        <v>0</v>
      </c>
      <c r="BE59" s="49">
        <v>0</v>
      </c>
      <c r="BF59" s="48">
        <v>0</v>
      </c>
      <c r="BG59" s="49">
        <v>0</v>
      </c>
      <c r="BH59" s="48">
        <v>0</v>
      </c>
      <c r="BI59" s="49">
        <v>0</v>
      </c>
      <c r="BJ59" s="48">
        <v>24</v>
      </c>
      <c r="BK59" s="49">
        <v>100</v>
      </c>
      <c r="BL59" s="48">
        <v>24</v>
      </c>
    </row>
    <row r="60" spans="1:64" ht="15">
      <c r="A60" s="64" t="s">
        <v>253</v>
      </c>
      <c r="B60" s="64" t="s">
        <v>280</v>
      </c>
      <c r="C60" s="65" t="s">
        <v>2830</v>
      </c>
      <c r="D60" s="66">
        <v>3</v>
      </c>
      <c r="E60" s="67" t="s">
        <v>132</v>
      </c>
      <c r="F60" s="68">
        <v>35</v>
      </c>
      <c r="G60" s="65"/>
      <c r="H60" s="69"/>
      <c r="I60" s="70"/>
      <c r="J60" s="70"/>
      <c r="K60" s="34" t="s">
        <v>65</v>
      </c>
      <c r="L60" s="77">
        <v>60</v>
      </c>
      <c r="M60" s="77"/>
      <c r="N60" s="72"/>
      <c r="O60" s="79" t="s">
        <v>364</v>
      </c>
      <c r="P60" s="81">
        <v>43775.94704861111</v>
      </c>
      <c r="Q60" s="79" t="s">
        <v>396</v>
      </c>
      <c r="R60" s="82" t="s">
        <v>470</v>
      </c>
      <c r="S60" s="79" t="s">
        <v>499</v>
      </c>
      <c r="T60" s="79" t="s">
        <v>535</v>
      </c>
      <c r="U60" s="79"/>
      <c r="V60" s="82" t="s">
        <v>611</v>
      </c>
      <c r="W60" s="81">
        <v>43775.94704861111</v>
      </c>
      <c r="X60" s="82" t="s">
        <v>697</v>
      </c>
      <c r="Y60" s="79"/>
      <c r="Z60" s="79"/>
      <c r="AA60" s="85" t="s">
        <v>824</v>
      </c>
      <c r="AB60" s="79"/>
      <c r="AC60" s="79" t="b">
        <v>0</v>
      </c>
      <c r="AD60" s="79">
        <v>0</v>
      </c>
      <c r="AE60" s="85" t="s">
        <v>913</v>
      </c>
      <c r="AF60" s="79" t="b">
        <v>1</v>
      </c>
      <c r="AG60" s="79" t="s">
        <v>924</v>
      </c>
      <c r="AH60" s="79"/>
      <c r="AI60" s="85" t="s">
        <v>926</v>
      </c>
      <c r="AJ60" s="79" t="b">
        <v>0</v>
      </c>
      <c r="AK60" s="79">
        <v>2</v>
      </c>
      <c r="AL60" s="85" t="s">
        <v>852</v>
      </c>
      <c r="AM60" s="79" t="s">
        <v>933</v>
      </c>
      <c r="AN60" s="79" t="b">
        <v>0</v>
      </c>
      <c r="AO60" s="85" t="s">
        <v>852</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253</v>
      </c>
      <c r="B61" s="64" t="s">
        <v>299</v>
      </c>
      <c r="C61" s="65" t="s">
        <v>2830</v>
      </c>
      <c r="D61" s="66">
        <v>3</v>
      </c>
      <c r="E61" s="67" t="s">
        <v>132</v>
      </c>
      <c r="F61" s="68">
        <v>35</v>
      </c>
      <c r="G61" s="65"/>
      <c r="H61" s="69"/>
      <c r="I61" s="70"/>
      <c r="J61" s="70"/>
      <c r="K61" s="34" t="s">
        <v>65</v>
      </c>
      <c r="L61" s="77">
        <v>61</v>
      </c>
      <c r="M61" s="77"/>
      <c r="N61" s="72"/>
      <c r="O61" s="79" t="s">
        <v>364</v>
      </c>
      <c r="P61" s="81">
        <v>43775.94704861111</v>
      </c>
      <c r="Q61" s="79" t="s">
        <v>396</v>
      </c>
      <c r="R61" s="82" t="s">
        <v>470</v>
      </c>
      <c r="S61" s="79" t="s">
        <v>499</v>
      </c>
      <c r="T61" s="79" t="s">
        <v>535</v>
      </c>
      <c r="U61" s="79"/>
      <c r="V61" s="82" t="s">
        <v>611</v>
      </c>
      <c r="W61" s="81">
        <v>43775.94704861111</v>
      </c>
      <c r="X61" s="82" t="s">
        <v>697</v>
      </c>
      <c r="Y61" s="79"/>
      <c r="Z61" s="79"/>
      <c r="AA61" s="85" t="s">
        <v>824</v>
      </c>
      <c r="AB61" s="79"/>
      <c r="AC61" s="79" t="b">
        <v>0</v>
      </c>
      <c r="AD61" s="79">
        <v>0</v>
      </c>
      <c r="AE61" s="85" t="s">
        <v>913</v>
      </c>
      <c r="AF61" s="79" t="b">
        <v>1</v>
      </c>
      <c r="AG61" s="79" t="s">
        <v>924</v>
      </c>
      <c r="AH61" s="79"/>
      <c r="AI61" s="85" t="s">
        <v>926</v>
      </c>
      <c r="AJ61" s="79" t="b">
        <v>0</v>
      </c>
      <c r="AK61" s="79">
        <v>2</v>
      </c>
      <c r="AL61" s="85" t="s">
        <v>852</v>
      </c>
      <c r="AM61" s="79" t="s">
        <v>933</v>
      </c>
      <c r="AN61" s="79" t="b">
        <v>0</v>
      </c>
      <c r="AO61" s="85" t="s">
        <v>852</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253</v>
      </c>
      <c r="B62" s="64" t="s">
        <v>268</v>
      </c>
      <c r="C62" s="65" t="s">
        <v>2830</v>
      </c>
      <c r="D62" s="66">
        <v>3</v>
      </c>
      <c r="E62" s="67" t="s">
        <v>132</v>
      </c>
      <c r="F62" s="68">
        <v>35</v>
      </c>
      <c r="G62" s="65"/>
      <c r="H62" s="69"/>
      <c r="I62" s="70"/>
      <c r="J62" s="70"/>
      <c r="K62" s="34" t="s">
        <v>65</v>
      </c>
      <c r="L62" s="77">
        <v>62</v>
      </c>
      <c r="M62" s="77"/>
      <c r="N62" s="72"/>
      <c r="O62" s="79" t="s">
        <v>364</v>
      </c>
      <c r="P62" s="81">
        <v>43775.94704861111</v>
      </c>
      <c r="Q62" s="79" t="s">
        <v>396</v>
      </c>
      <c r="R62" s="82" t="s">
        <v>470</v>
      </c>
      <c r="S62" s="79" t="s">
        <v>499</v>
      </c>
      <c r="T62" s="79" t="s">
        <v>535</v>
      </c>
      <c r="U62" s="79"/>
      <c r="V62" s="82" t="s">
        <v>611</v>
      </c>
      <c r="W62" s="81">
        <v>43775.94704861111</v>
      </c>
      <c r="X62" s="82" t="s">
        <v>697</v>
      </c>
      <c r="Y62" s="79"/>
      <c r="Z62" s="79"/>
      <c r="AA62" s="85" t="s">
        <v>824</v>
      </c>
      <c r="AB62" s="79"/>
      <c r="AC62" s="79" t="b">
        <v>0</v>
      </c>
      <c r="AD62" s="79">
        <v>0</v>
      </c>
      <c r="AE62" s="85" t="s">
        <v>913</v>
      </c>
      <c r="AF62" s="79" t="b">
        <v>1</v>
      </c>
      <c r="AG62" s="79" t="s">
        <v>924</v>
      </c>
      <c r="AH62" s="79"/>
      <c r="AI62" s="85" t="s">
        <v>926</v>
      </c>
      <c r="AJ62" s="79" t="b">
        <v>0</v>
      </c>
      <c r="AK62" s="79">
        <v>2</v>
      </c>
      <c r="AL62" s="85" t="s">
        <v>852</v>
      </c>
      <c r="AM62" s="79" t="s">
        <v>933</v>
      </c>
      <c r="AN62" s="79" t="b">
        <v>0</v>
      </c>
      <c r="AO62" s="85" t="s">
        <v>852</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1</v>
      </c>
      <c r="BD62" s="48">
        <v>0</v>
      </c>
      <c r="BE62" s="49">
        <v>0</v>
      </c>
      <c r="BF62" s="48">
        <v>0</v>
      </c>
      <c r="BG62" s="49">
        <v>0</v>
      </c>
      <c r="BH62" s="48">
        <v>0</v>
      </c>
      <c r="BI62" s="49">
        <v>0</v>
      </c>
      <c r="BJ62" s="48">
        <v>6</v>
      </c>
      <c r="BK62" s="49">
        <v>100</v>
      </c>
      <c r="BL62" s="48">
        <v>6</v>
      </c>
    </row>
    <row r="63" spans="1:64" ht="15">
      <c r="A63" s="64" t="s">
        <v>254</v>
      </c>
      <c r="B63" s="64" t="s">
        <v>271</v>
      </c>
      <c r="C63" s="65" t="s">
        <v>2830</v>
      </c>
      <c r="D63" s="66">
        <v>3</v>
      </c>
      <c r="E63" s="67" t="s">
        <v>132</v>
      </c>
      <c r="F63" s="68">
        <v>35</v>
      </c>
      <c r="G63" s="65"/>
      <c r="H63" s="69"/>
      <c r="I63" s="70"/>
      <c r="J63" s="70"/>
      <c r="K63" s="34" t="s">
        <v>65</v>
      </c>
      <c r="L63" s="77">
        <v>63</v>
      </c>
      <c r="M63" s="77"/>
      <c r="N63" s="72"/>
      <c r="O63" s="79" t="s">
        <v>364</v>
      </c>
      <c r="P63" s="81">
        <v>43775.97193287037</v>
      </c>
      <c r="Q63" s="79" t="s">
        <v>390</v>
      </c>
      <c r="R63" s="79"/>
      <c r="S63" s="79"/>
      <c r="T63" s="79"/>
      <c r="U63" s="79"/>
      <c r="V63" s="82" t="s">
        <v>607</v>
      </c>
      <c r="W63" s="81">
        <v>43775.97193287037</v>
      </c>
      <c r="X63" s="82" t="s">
        <v>698</v>
      </c>
      <c r="Y63" s="79"/>
      <c r="Z63" s="79"/>
      <c r="AA63" s="85" t="s">
        <v>825</v>
      </c>
      <c r="AB63" s="79"/>
      <c r="AC63" s="79" t="b">
        <v>0</v>
      </c>
      <c r="AD63" s="79">
        <v>0</v>
      </c>
      <c r="AE63" s="85" t="s">
        <v>913</v>
      </c>
      <c r="AF63" s="79" t="b">
        <v>0</v>
      </c>
      <c r="AG63" s="79" t="s">
        <v>922</v>
      </c>
      <c r="AH63" s="79"/>
      <c r="AI63" s="85" t="s">
        <v>913</v>
      </c>
      <c r="AJ63" s="79" t="b">
        <v>0</v>
      </c>
      <c r="AK63" s="79">
        <v>14</v>
      </c>
      <c r="AL63" s="85" t="s">
        <v>854</v>
      </c>
      <c r="AM63" s="79" t="s">
        <v>934</v>
      </c>
      <c r="AN63" s="79" t="b">
        <v>0</v>
      </c>
      <c r="AO63" s="85" t="s">
        <v>854</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24</v>
      </c>
      <c r="BK63" s="49">
        <v>100</v>
      </c>
      <c r="BL63" s="48">
        <v>24</v>
      </c>
    </row>
    <row r="64" spans="1:64" ht="15">
      <c r="A64" s="64" t="s">
        <v>255</v>
      </c>
      <c r="B64" s="64" t="s">
        <v>300</v>
      </c>
      <c r="C64" s="65" t="s">
        <v>2830</v>
      </c>
      <c r="D64" s="66">
        <v>3</v>
      </c>
      <c r="E64" s="67" t="s">
        <v>132</v>
      </c>
      <c r="F64" s="68">
        <v>35</v>
      </c>
      <c r="G64" s="65"/>
      <c r="H64" s="69"/>
      <c r="I64" s="70"/>
      <c r="J64" s="70"/>
      <c r="K64" s="34" t="s">
        <v>65</v>
      </c>
      <c r="L64" s="77">
        <v>64</v>
      </c>
      <c r="M64" s="77"/>
      <c r="N64" s="72"/>
      <c r="O64" s="79" t="s">
        <v>364</v>
      </c>
      <c r="P64" s="81">
        <v>43775.90642361111</v>
      </c>
      <c r="Q64" s="79" t="s">
        <v>398</v>
      </c>
      <c r="R64" s="82" t="s">
        <v>471</v>
      </c>
      <c r="S64" s="79" t="s">
        <v>508</v>
      </c>
      <c r="T64" s="79" t="s">
        <v>524</v>
      </c>
      <c r="U64" s="79"/>
      <c r="V64" s="82" t="s">
        <v>612</v>
      </c>
      <c r="W64" s="81">
        <v>43775.90642361111</v>
      </c>
      <c r="X64" s="82" t="s">
        <v>699</v>
      </c>
      <c r="Y64" s="79"/>
      <c r="Z64" s="79"/>
      <c r="AA64" s="85" t="s">
        <v>826</v>
      </c>
      <c r="AB64" s="85" t="s">
        <v>902</v>
      </c>
      <c r="AC64" s="79" t="b">
        <v>0</v>
      </c>
      <c r="AD64" s="79">
        <v>0</v>
      </c>
      <c r="AE64" s="85" t="s">
        <v>915</v>
      </c>
      <c r="AF64" s="79" t="b">
        <v>0</v>
      </c>
      <c r="AG64" s="79" t="s">
        <v>922</v>
      </c>
      <c r="AH64" s="79"/>
      <c r="AI64" s="85" t="s">
        <v>913</v>
      </c>
      <c r="AJ64" s="79" t="b">
        <v>0</v>
      </c>
      <c r="AK64" s="79">
        <v>0</v>
      </c>
      <c r="AL64" s="85" t="s">
        <v>913</v>
      </c>
      <c r="AM64" s="79" t="s">
        <v>934</v>
      </c>
      <c r="AN64" s="79" t="b">
        <v>0</v>
      </c>
      <c r="AO64" s="85" t="s">
        <v>902</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36</v>
      </c>
      <c r="BK64" s="49">
        <v>100</v>
      </c>
      <c r="BL64" s="48">
        <v>36</v>
      </c>
    </row>
    <row r="65" spans="1:64" ht="15">
      <c r="A65" s="64" t="s">
        <v>256</v>
      </c>
      <c r="B65" s="64" t="s">
        <v>301</v>
      </c>
      <c r="C65" s="65" t="s">
        <v>2830</v>
      </c>
      <c r="D65" s="66">
        <v>3</v>
      </c>
      <c r="E65" s="67" t="s">
        <v>132</v>
      </c>
      <c r="F65" s="68">
        <v>35</v>
      </c>
      <c r="G65" s="65"/>
      <c r="H65" s="69"/>
      <c r="I65" s="70"/>
      <c r="J65" s="70"/>
      <c r="K65" s="34" t="s">
        <v>65</v>
      </c>
      <c r="L65" s="77">
        <v>65</v>
      </c>
      <c r="M65" s="77"/>
      <c r="N65" s="72"/>
      <c r="O65" s="79" t="s">
        <v>364</v>
      </c>
      <c r="P65" s="81">
        <v>43775.974328703705</v>
      </c>
      <c r="Q65" s="79" t="s">
        <v>399</v>
      </c>
      <c r="R65" s="79"/>
      <c r="S65" s="79"/>
      <c r="T65" s="79"/>
      <c r="U65" s="79"/>
      <c r="V65" s="82" t="s">
        <v>613</v>
      </c>
      <c r="W65" s="81">
        <v>43775.974328703705</v>
      </c>
      <c r="X65" s="82" t="s">
        <v>700</v>
      </c>
      <c r="Y65" s="79"/>
      <c r="Z65" s="79"/>
      <c r="AA65" s="85" t="s">
        <v>827</v>
      </c>
      <c r="AB65" s="79"/>
      <c r="AC65" s="79" t="b">
        <v>0</v>
      </c>
      <c r="AD65" s="79">
        <v>0</v>
      </c>
      <c r="AE65" s="85" t="s">
        <v>913</v>
      </c>
      <c r="AF65" s="79" t="b">
        <v>0</v>
      </c>
      <c r="AG65" s="79" t="s">
        <v>922</v>
      </c>
      <c r="AH65" s="79"/>
      <c r="AI65" s="85" t="s">
        <v>913</v>
      </c>
      <c r="AJ65" s="79" t="b">
        <v>0</v>
      </c>
      <c r="AK65" s="79">
        <v>11</v>
      </c>
      <c r="AL65" s="85" t="s">
        <v>879</v>
      </c>
      <c r="AM65" s="79" t="s">
        <v>933</v>
      </c>
      <c r="AN65" s="79" t="b">
        <v>0</v>
      </c>
      <c r="AO65" s="85" t="s">
        <v>879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1</v>
      </c>
      <c r="BE65" s="49">
        <v>5</v>
      </c>
      <c r="BF65" s="48">
        <v>0</v>
      </c>
      <c r="BG65" s="49">
        <v>0</v>
      </c>
      <c r="BH65" s="48">
        <v>0</v>
      </c>
      <c r="BI65" s="49">
        <v>0</v>
      </c>
      <c r="BJ65" s="48">
        <v>19</v>
      </c>
      <c r="BK65" s="49">
        <v>95</v>
      </c>
      <c r="BL65" s="48">
        <v>20</v>
      </c>
    </row>
    <row r="66" spans="1:64" ht="15">
      <c r="A66" s="64" t="s">
        <v>256</v>
      </c>
      <c r="B66" s="64" t="s">
        <v>255</v>
      </c>
      <c r="C66" s="65" t="s">
        <v>2830</v>
      </c>
      <c r="D66" s="66">
        <v>3</v>
      </c>
      <c r="E66" s="67" t="s">
        <v>132</v>
      </c>
      <c r="F66" s="68">
        <v>35</v>
      </c>
      <c r="G66" s="65"/>
      <c r="H66" s="69"/>
      <c r="I66" s="70"/>
      <c r="J66" s="70"/>
      <c r="K66" s="34" t="s">
        <v>65</v>
      </c>
      <c r="L66" s="77">
        <v>66</v>
      </c>
      <c r="M66" s="77"/>
      <c r="N66" s="72"/>
      <c r="O66" s="79" t="s">
        <v>364</v>
      </c>
      <c r="P66" s="81">
        <v>43775.974328703705</v>
      </c>
      <c r="Q66" s="79" t="s">
        <v>399</v>
      </c>
      <c r="R66" s="79"/>
      <c r="S66" s="79"/>
      <c r="T66" s="79"/>
      <c r="U66" s="79"/>
      <c r="V66" s="82" t="s">
        <v>613</v>
      </c>
      <c r="W66" s="81">
        <v>43775.974328703705</v>
      </c>
      <c r="X66" s="82" t="s">
        <v>700</v>
      </c>
      <c r="Y66" s="79"/>
      <c r="Z66" s="79"/>
      <c r="AA66" s="85" t="s">
        <v>827</v>
      </c>
      <c r="AB66" s="79"/>
      <c r="AC66" s="79" t="b">
        <v>0</v>
      </c>
      <c r="AD66" s="79">
        <v>0</v>
      </c>
      <c r="AE66" s="85" t="s">
        <v>913</v>
      </c>
      <c r="AF66" s="79" t="b">
        <v>0</v>
      </c>
      <c r="AG66" s="79" t="s">
        <v>922</v>
      </c>
      <c r="AH66" s="79"/>
      <c r="AI66" s="85" t="s">
        <v>913</v>
      </c>
      <c r="AJ66" s="79" t="b">
        <v>0</v>
      </c>
      <c r="AK66" s="79">
        <v>11</v>
      </c>
      <c r="AL66" s="85" t="s">
        <v>879</v>
      </c>
      <c r="AM66" s="79" t="s">
        <v>933</v>
      </c>
      <c r="AN66" s="79" t="b">
        <v>0</v>
      </c>
      <c r="AO66" s="85" t="s">
        <v>879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257</v>
      </c>
      <c r="B67" s="64" t="s">
        <v>301</v>
      </c>
      <c r="C67" s="65" t="s">
        <v>2830</v>
      </c>
      <c r="D67" s="66">
        <v>3</v>
      </c>
      <c r="E67" s="67" t="s">
        <v>132</v>
      </c>
      <c r="F67" s="68">
        <v>35</v>
      </c>
      <c r="G67" s="65"/>
      <c r="H67" s="69"/>
      <c r="I67" s="70"/>
      <c r="J67" s="70"/>
      <c r="K67" s="34" t="s">
        <v>65</v>
      </c>
      <c r="L67" s="77">
        <v>67</v>
      </c>
      <c r="M67" s="77"/>
      <c r="N67" s="72"/>
      <c r="O67" s="79" t="s">
        <v>364</v>
      </c>
      <c r="P67" s="81">
        <v>43775.97767361111</v>
      </c>
      <c r="Q67" s="79" t="s">
        <v>399</v>
      </c>
      <c r="R67" s="79"/>
      <c r="S67" s="79"/>
      <c r="T67" s="79"/>
      <c r="U67" s="79"/>
      <c r="V67" s="82" t="s">
        <v>614</v>
      </c>
      <c r="W67" s="81">
        <v>43775.97767361111</v>
      </c>
      <c r="X67" s="82" t="s">
        <v>701</v>
      </c>
      <c r="Y67" s="79"/>
      <c r="Z67" s="79"/>
      <c r="AA67" s="85" t="s">
        <v>828</v>
      </c>
      <c r="AB67" s="79"/>
      <c r="AC67" s="79" t="b">
        <v>0</v>
      </c>
      <c r="AD67" s="79">
        <v>0</v>
      </c>
      <c r="AE67" s="85" t="s">
        <v>913</v>
      </c>
      <c r="AF67" s="79" t="b">
        <v>0</v>
      </c>
      <c r="AG67" s="79" t="s">
        <v>922</v>
      </c>
      <c r="AH67" s="79"/>
      <c r="AI67" s="85" t="s">
        <v>913</v>
      </c>
      <c r="AJ67" s="79" t="b">
        <v>0</v>
      </c>
      <c r="AK67" s="79">
        <v>11</v>
      </c>
      <c r="AL67" s="85" t="s">
        <v>879</v>
      </c>
      <c r="AM67" s="79" t="s">
        <v>933</v>
      </c>
      <c r="AN67" s="79" t="b">
        <v>0</v>
      </c>
      <c r="AO67" s="85" t="s">
        <v>879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257</v>
      </c>
      <c r="B68" s="64" t="s">
        <v>255</v>
      </c>
      <c r="C68" s="65" t="s">
        <v>2830</v>
      </c>
      <c r="D68" s="66">
        <v>3</v>
      </c>
      <c r="E68" s="67" t="s">
        <v>132</v>
      </c>
      <c r="F68" s="68">
        <v>35</v>
      </c>
      <c r="G68" s="65"/>
      <c r="H68" s="69"/>
      <c r="I68" s="70"/>
      <c r="J68" s="70"/>
      <c r="K68" s="34" t="s">
        <v>65</v>
      </c>
      <c r="L68" s="77">
        <v>68</v>
      </c>
      <c r="M68" s="77"/>
      <c r="N68" s="72"/>
      <c r="O68" s="79" t="s">
        <v>364</v>
      </c>
      <c r="P68" s="81">
        <v>43775.97767361111</v>
      </c>
      <c r="Q68" s="79" t="s">
        <v>399</v>
      </c>
      <c r="R68" s="79"/>
      <c r="S68" s="79"/>
      <c r="T68" s="79"/>
      <c r="U68" s="79"/>
      <c r="V68" s="82" t="s">
        <v>614</v>
      </c>
      <c r="W68" s="81">
        <v>43775.97767361111</v>
      </c>
      <c r="X68" s="82" t="s">
        <v>701</v>
      </c>
      <c r="Y68" s="79"/>
      <c r="Z68" s="79"/>
      <c r="AA68" s="85" t="s">
        <v>828</v>
      </c>
      <c r="AB68" s="79"/>
      <c r="AC68" s="79" t="b">
        <v>0</v>
      </c>
      <c r="AD68" s="79">
        <v>0</v>
      </c>
      <c r="AE68" s="85" t="s">
        <v>913</v>
      </c>
      <c r="AF68" s="79" t="b">
        <v>0</v>
      </c>
      <c r="AG68" s="79" t="s">
        <v>922</v>
      </c>
      <c r="AH68" s="79"/>
      <c r="AI68" s="85" t="s">
        <v>913</v>
      </c>
      <c r="AJ68" s="79" t="b">
        <v>0</v>
      </c>
      <c r="AK68" s="79">
        <v>11</v>
      </c>
      <c r="AL68" s="85" t="s">
        <v>879</v>
      </c>
      <c r="AM68" s="79" t="s">
        <v>933</v>
      </c>
      <c r="AN68" s="79" t="b">
        <v>0</v>
      </c>
      <c r="AO68" s="85" t="s">
        <v>879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5</v>
      </c>
      <c r="BF68" s="48">
        <v>0</v>
      </c>
      <c r="BG68" s="49">
        <v>0</v>
      </c>
      <c r="BH68" s="48">
        <v>0</v>
      </c>
      <c r="BI68" s="49">
        <v>0</v>
      </c>
      <c r="BJ68" s="48">
        <v>19</v>
      </c>
      <c r="BK68" s="49">
        <v>95</v>
      </c>
      <c r="BL68" s="48">
        <v>20</v>
      </c>
    </row>
    <row r="69" spans="1:64" ht="15">
      <c r="A69" s="64" t="s">
        <v>258</v>
      </c>
      <c r="B69" s="64" t="s">
        <v>301</v>
      </c>
      <c r="C69" s="65" t="s">
        <v>2830</v>
      </c>
      <c r="D69" s="66">
        <v>3</v>
      </c>
      <c r="E69" s="67" t="s">
        <v>132</v>
      </c>
      <c r="F69" s="68">
        <v>35</v>
      </c>
      <c r="G69" s="65"/>
      <c r="H69" s="69"/>
      <c r="I69" s="70"/>
      <c r="J69" s="70"/>
      <c r="K69" s="34" t="s">
        <v>65</v>
      </c>
      <c r="L69" s="77">
        <v>69</v>
      </c>
      <c r="M69" s="77"/>
      <c r="N69" s="72"/>
      <c r="O69" s="79" t="s">
        <v>364</v>
      </c>
      <c r="P69" s="81">
        <v>43776.04292824074</v>
      </c>
      <c r="Q69" s="79" t="s">
        <v>399</v>
      </c>
      <c r="R69" s="79"/>
      <c r="S69" s="79"/>
      <c r="T69" s="79"/>
      <c r="U69" s="79"/>
      <c r="V69" s="82" t="s">
        <v>615</v>
      </c>
      <c r="W69" s="81">
        <v>43776.04292824074</v>
      </c>
      <c r="X69" s="82" t="s">
        <v>702</v>
      </c>
      <c r="Y69" s="79"/>
      <c r="Z69" s="79"/>
      <c r="AA69" s="85" t="s">
        <v>829</v>
      </c>
      <c r="AB69" s="79"/>
      <c r="AC69" s="79" t="b">
        <v>0</v>
      </c>
      <c r="AD69" s="79">
        <v>0</v>
      </c>
      <c r="AE69" s="85" t="s">
        <v>913</v>
      </c>
      <c r="AF69" s="79" t="b">
        <v>0</v>
      </c>
      <c r="AG69" s="79" t="s">
        <v>922</v>
      </c>
      <c r="AH69" s="79"/>
      <c r="AI69" s="85" t="s">
        <v>913</v>
      </c>
      <c r="AJ69" s="79" t="b">
        <v>0</v>
      </c>
      <c r="AK69" s="79">
        <v>11</v>
      </c>
      <c r="AL69" s="85" t="s">
        <v>879</v>
      </c>
      <c r="AM69" s="79" t="s">
        <v>934</v>
      </c>
      <c r="AN69" s="79" t="b">
        <v>0</v>
      </c>
      <c r="AO69" s="85" t="s">
        <v>879</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258</v>
      </c>
      <c r="B70" s="64" t="s">
        <v>255</v>
      </c>
      <c r="C70" s="65" t="s">
        <v>2830</v>
      </c>
      <c r="D70" s="66">
        <v>3</v>
      </c>
      <c r="E70" s="67" t="s">
        <v>132</v>
      </c>
      <c r="F70" s="68">
        <v>35</v>
      </c>
      <c r="G70" s="65"/>
      <c r="H70" s="69"/>
      <c r="I70" s="70"/>
      <c r="J70" s="70"/>
      <c r="K70" s="34" t="s">
        <v>65</v>
      </c>
      <c r="L70" s="77">
        <v>70</v>
      </c>
      <c r="M70" s="77"/>
      <c r="N70" s="72"/>
      <c r="O70" s="79" t="s">
        <v>364</v>
      </c>
      <c r="P70" s="81">
        <v>43776.04292824074</v>
      </c>
      <c r="Q70" s="79" t="s">
        <v>399</v>
      </c>
      <c r="R70" s="79"/>
      <c r="S70" s="79"/>
      <c r="T70" s="79"/>
      <c r="U70" s="79"/>
      <c r="V70" s="82" t="s">
        <v>615</v>
      </c>
      <c r="W70" s="81">
        <v>43776.04292824074</v>
      </c>
      <c r="X70" s="82" t="s">
        <v>702</v>
      </c>
      <c r="Y70" s="79"/>
      <c r="Z70" s="79"/>
      <c r="AA70" s="85" t="s">
        <v>829</v>
      </c>
      <c r="AB70" s="79"/>
      <c r="AC70" s="79" t="b">
        <v>0</v>
      </c>
      <c r="AD70" s="79">
        <v>0</v>
      </c>
      <c r="AE70" s="85" t="s">
        <v>913</v>
      </c>
      <c r="AF70" s="79" t="b">
        <v>0</v>
      </c>
      <c r="AG70" s="79" t="s">
        <v>922</v>
      </c>
      <c r="AH70" s="79"/>
      <c r="AI70" s="85" t="s">
        <v>913</v>
      </c>
      <c r="AJ70" s="79" t="b">
        <v>0</v>
      </c>
      <c r="AK70" s="79">
        <v>11</v>
      </c>
      <c r="AL70" s="85" t="s">
        <v>879</v>
      </c>
      <c r="AM70" s="79" t="s">
        <v>934</v>
      </c>
      <c r="AN70" s="79" t="b">
        <v>0</v>
      </c>
      <c r="AO70" s="85" t="s">
        <v>879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5</v>
      </c>
      <c r="BF70" s="48">
        <v>0</v>
      </c>
      <c r="BG70" s="49">
        <v>0</v>
      </c>
      <c r="BH70" s="48">
        <v>0</v>
      </c>
      <c r="BI70" s="49">
        <v>0</v>
      </c>
      <c r="BJ70" s="48">
        <v>19</v>
      </c>
      <c r="BK70" s="49">
        <v>95</v>
      </c>
      <c r="BL70" s="48">
        <v>20</v>
      </c>
    </row>
    <row r="71" spans="1:64" ht="15">
      <c r="A71" s="64" t="s">
        <v>259</v>
      </c>
      <c r="B71" s="64" t="s">
        <v>271</v>
      </c>
      <c r="C71" s="65" t="s">
        <v>2830</v>
      </c>
      <c r="D71" s="66">
        <v>3</v>
      </c>
      <c r="E71" s="67" t="s">
        <v>132</v>
      </c>
      <c r="F71" s="68">
        <v>35</v>
      </c>
      <c r="G71" s="65"/>
      <c r="H71" s="69"/>
      <c r="I71" s="70"/>
      <c r="J71" s="70"/>
      <c r="K71" s="34" t="s">
        <v>65</v>
      </c>
      <c r="L71" s="77">
        <v>71</v>
      </c>
      <c r="M71" s="77"/>
      <c r="N71" s="72"/>
      <c r="O71" s="79" t="s">
        <v>364</v>
      </c>
      <c r="P71" s="81">
        <v>43776.055752314816</v>
      </c>
      <c r="Q71" s="79" t="s">
        <v>390</v>
      </c>
      <c r="R71" s="79"/>
      <c r="S71" s="79"/>
      <c r="T71" s="79"/>
      <c r="U71" s="79"/>
      <c r="V71" s="82" t="s">
        <v>616</v>
      </c>
      <c r="W71" s="81">
        <v>43776.055752314816</v>
      </c>
      <c r="X71" s="82" t="s">
        <v>703</v>
      </c>
      <c r="Y71" s="79"/>
      <c r="Z71" s="79"/>
      <c r="AA71" s="85" t="s">
        <v>830</v>
      </c>
      <c r="AB71" s="79"/>
      <c r="AC71" s="79" t="b">
        <v>0</v>
      </c>
      <c r="AD71" s="79">
        <v>0</v>
      </c>
      <c r="AE71" s="85" t="s">
        <v>913</v>
      </c>
      <c r="AF71" s="79" t="b">
        <v>0</v>
      </c>
      <c r="AG71" s="79" t="s">
        <v>922</v>
      </c>
      <c r="AH71" s="79"/>
      <c r="AI71" s="85" t="s">
        <v>913</v>
      </c>
      <c r="AJ71" s="79" t="b">
        <v>0</v>
      </c>
      <c r="AK71" s="79">
        <v>14</v>
      </c>
      <c r="AL71" s="85" t="s">
        <v>854</v>
      </c>
      <c r="AM71" s="79" t="s">
        <v>930</v>
      </c>
      <c r="AN71" s="79" t="b">
        <v>0</v>
      </c>
      <c r="AO71" s="85" t="s">
        <v>854</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0</v>
      </c>
      <c r="BE71" s="49">
        <v>0</v>
      </c>
      <c r="BF71" s="48">
        <v>0</v>
      </c>
      <c r="BG71" s="49">
        <v>0</v>
      </c>
      <c r="BH71" s="48">
        <v>0</v>
      </c>
      <c r="BI71" s="49">
        <v>0</v>
      </c>
      <c r="BJ71" s="48">
        <v>24</v>
      </c>
      <c r="BK71" s="49">
        <v>100</v>
      </c>
      <c r="BL71" s="48">
        <v>24</v>
      </c>
    </row>
    <row r="72" spans="1:64" ht="15">
      <c r="A72" s="64" t="s">
        <v>260</v>
      </c>
      <c r="B72" s="64" t="s">
        <v>301</v>
      </c>
      <c r="C72" s="65" t="s">
        <v>2830</v>
      </c>
      <c r="D72" s="66">
        <v>3</v>
      </c>
      <c r="E72" s="67" t="s">
        <v>132</v>
      </c>
      <c r="F72" s="68">
        <v>35</v>
      </c>
      <c r="G72" s="65"/>
      <c r="H72" s="69"/>
      <c r="I72" s="70"/>
      <c r="J72" s="70"/>
      <c r="K72" s="34" t="s">
        <v>65</v>
      </c>
      <c r="L72" s="77">
        <v>72</v>
      </c>
      <c r="M72" s="77"/>
      <c r="N72" s="72"/>
      <c r="O72" s="79" t="s">
        <v>364</v>
      </c>
      <c r="P72" s="81">
        <v>43776.06087962963</v>
      </c>
      <c r="Q72" s="79" t="s">
        <v>399</v>
      </c>
      <c r="R72" s="79"/>
      <c r="S72" s="79"/>
      <c r="T72" s="79"/>
      <c r="U72" s="79"/>
      <c r="V72" s="82" t="s">
        <v>617</v>
      </c>
      <c r="W72" s="81">
        <v>43776.06087962963</v>
      </c>
      <c r="X72" s="82" t="s">
        <v>704</v>
      </c>
      <c r="Y72" s="79"/>
      <c r="Z72" s="79"/>
      <c r="AA72" s="85" t="s">
        <v>831</v>
      </c>
      <c r="AB72" s="79"/>
      <c r="AC72" s="79" t="b">
        <v>0</v>
      </c>
      <c r="AD72" s="79">
        <v>0</v>
      </c>
      <c r="AE72" s="85" t="s">
        <v>913</v>
      </c>
      <c r="AF72" s="79" t="b">
        <v>0</v>
      </c>
      <c r="AG72" s="79" t="s">
        <v>922</v>
      </c>
      <c r="AH72" s="79"/>
      <c r="AI72" s="85" t="s">
        <v>913</v>
      </c>
      <c r="AJ72" s="79" t="b">
        <v>0</v>
      </c>
      <c r="AK72" s="79">
        <v>11</v>
      </c>
      <c r="AL72" s="85" t="s">
        <v>879</v>
      </c>
      <c r="AM72" s="79" t="s">
        <v>930</v>
      </c>
      <c r="AN72" s="79" t="b">
        <v>0</v>
      </c>
      <c r="AO72" s="85" t="s">
        <v>879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260</v>
      </c>
      <c r="B73" s="64" t="s">
        <v>255</v>
      </c>
      <c r="C73" s="65" t="s">
        <v>2830</v>
      </c>
      <c r="D73" s="66">
        <v>3</v>
      </c>
      <c r="E73" s="67" t="s">
        <v>132</v>
      </c>
      <c r="F73" s="68">
        <v>35</v>
      </c>
      <c r="G73" s="65"/>
      <c r="H73" s="69"/>
      <c r="I73" s="70"/>
      <c r="J73" s="70"/>
      <c r="K73" s="34" t="s">
        <v>65</v>
      </c>
      <c r="L73" s="77">
        <v>73</v>
      </c>
      <c r="M73" s="77"/>
      <c r="N73" s="72"/>
      <c r="O73" s="79" t="s">
        <v>364</v>
      </c>
      <c r="P73" s="81">
        <v>43776.06087962963</v>
      </c>
      <c r="Q73" s="79" t="s">
        <v>399</v>
      </c>
      <c r="R73" s="79"/>
      <c r="S73" s="79"/>
      <c r="T73" s="79"/>
      <c r="U73" s="79"/>
      <c r="V73" s="82" t="s">
        <v>617</v>
      </c>
      <c r="W73" s="81">
        <v>43776.06087962963</v>
      </c>
      <c r="X73" s="82" t="s">
        <v>704</v>
      </c>
      <c r="Y73" s="79"/>
      <c r="Z73" s="79"/>
      <c r="AA73" s="85" t="s">
        <v>831</v>
      </c>
      <c r="AB73" s="79"/>
      <c r="AC73" s="79" t="b">
        <v>0</v>
      </c>
      <c r="AD73" s="79">
        <v>0</v>
      </c>
      <c r="AE73" s="85" t="s">
        <v>913</v>
      </c>
      <c r="AF73" s="79" t="b">
        <v>0</v>
      </c>
      <c r="AG73" s="79" t="s">
        <v>922</v>
      </c>
      <c r="AH73" s="79"/>
      <c r="AI73" s="85" t="s">
        <v>913</v>
      </c>
      <c r="AJ73" s="79" t="b">
        <v>0</v>
      </c>
      <c r="AK73" s="79">
        <v>11</v>
      </c>
      <c r="AL73" s="85" t="s">
        <v>879</v>
      </c>
      <c r="AM73" s="79" t="s">
        <v>930</v>
      </c>
      <c r="AN73" s="79" t="b">
        <v>0</v>
      </c>
      <c r="AO73" s="85" t="s">
        <v>879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5</v>
      </c>
      <c r="BF73" s="48">
        <v>0</v>
      </c>
      <c r="BG73" s="49">
        <v>0</v>
      </c>
      <c r="BH73" s="48">
        <v>0</v>
      </c>
      <c r="BI73" s="49">
        <v>0</v>
      </c>
      <c r="BJ73" s="48">
        <v>19</v>
      </c>
      <c r="BK73" s="49">
        <v>95</v>
      </c>
      <c r="BL73" s="48">
        <v>20</v>
      </c>
    </row>
    <row r="74" spans="1:64" ht="15">
      <c r="A74" s="64" t="s">
        <v>261</v>
      </c>
      <c r="B74" s="64" t="s">
        <v>271</v>
      </c>
      <c r="C74" s="65" t="s">
        <v>2830</v>
      </c>
      <c r="D74" s="66">
        <v>3</v>
      </c>
      <c r="E74" s="67" t="s">
        <v>132</v>
      </c>
      <c r="F74" s="68">
        <v>35</v>
      </c>
      <c r="G74" s="65"/>
      <c r="H74" s="69"/>
      <c r="I74" s="70"/>
      <c r="J74" s="70"/>
      <c r="K74" s="34" t="s">
        <v>65</v>
      </c>
      <c r="L74" s="77">
        <v>74</v>
      </c>
      <c r="M74" s="77"/>
      <c r="N74" s="72"/>
      <c r="O74" s="79" t="s">
        <v>364</v>
      </c>
      <c r="P74" s="81">
        <v>43776.06434027778</v>
      </c>
      <c r="Q74" s="79" t="s">
        <v>390</v>
      </c>
      <c r="R74" s="79"/>
      <c r="S74" s="79"/>
      <c r="T74" s="79"/>
      <c r="U74" s="79"/>
      <c r="V74" s="82" t="s">
        <v>618</v>
      </c>
      <c r="W74" s="81">
        <v>43776.06434027778</v>
      </c>
      <c r="X74" s="82" t="s">
        <v>705</v>
      </c>
      <c r="Y74" s="79"/>
      <c r="Z74" s="79"/>
      <c r="AA74" s="85" t="s">
        <v>832</v>
      </c>
      <c r="AB74" s="79"/>
      <c r="AC74" s="79" t="b">
        <v>0</v>
      </c>
      <c r="AD74" s="79">
        <v>0</v>
      </c>
      <c r="AE74" s="85" t="s">
        <v>913</v>
      </c>
      <c r="AF74" s="79" t="b">
        <v>0</v>
      </c>
      <c r="AG74" s="79" t="s">
        <v>922</v>
      </c>
      <c r="AH74" s="79"/>
      <c r="AI74" s="85" t="s">
        <v>913</v>
      </c>
      <c r="AJ74" s="79" t="b">
        <v>0</v>
      </c>
      <c r="AK74" s="79">
        <v>14</v>
      </c>
      <c r="AL74" s="85" t="s">
        <v>854</v>
      </c>
      <c r="AM74" s="79" t="s">
        <v>930</v>
      </c>
      <c r="AN74" s="79" t="b">
        <v>0</v>
      </c>
      <c r="AO74" s="85" t="s">
        <v>854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24</v>
      </c>
      <c r="BK74" s="49">
        <v>100</v>
      </c>
      <c r="BL74" s="48">
        <v>24</v>
      </c>
    </row>
    <row r="75" spans="1:64" ht="15">
      <c r="A75" s="64" t="s">
        <v>262</v>
      </c>
      <c r="B75" s="64" t="s">
        <v>262</v>
      </c>
      <c r="C75" s="65" t="s">
        <v>2831</v>
      </c>
      <c r="D75" s="66">
        <v>10</v>
      </c>
      <c r="E75" s="67" t="s">
        <v>136</v>
      </c>
      <c r="F75" s="68">
        <v>12</v>
      </c>
      <c r="G75" s="65"/>
      <c r="H75" s="69"/>
      <c r="I75" s="70"/>
      <c r="J75" s="70"/>
      <c r="K75" s="34" t="s">
        <v>65</v>
      </c>
      <c r="L75" s="77">
        <v>75</v>
      </c>
      <c r="M75" s="77"/>
      <c r="N75" s="72"/>
      <c r="O75" s="79" t="s">
        <v>176</v>
      </c>
      <c r="P75" s="81">
        <v>43766.95849537037</v>
      </c>
      <c r="Q75" s="79" t="s">
        <v>400</v>
      </c>
      <c r="R75" s="82" t="s">
        <v>472</v>
      </c>
      <c r="S75" s="79" t="s">
        <v>499</v>
      </c>
      <c r="T75" s="79" t="s">
        <v>524</v>
      </c>
      <c r="U75" s="79"/>
      <c r="V75" s="82" t="s">
        <v>619</v>
      </c>
      <c r="W75" s="81">
        <v>43766.95849537037</v>
      </c>
      <c r="X75" s="82" t="s">
        <v>706</v>
      </c>
      <c r="Y75" s="79"/>
      <c r="Z75" s="79"/>
      <c r="AA75" s="85" t="s">
        <v>833</v>
      </c>
      <c r="AB75" s="79"/>
      <c r="AC75" s="79" t="b">
        <v>0</v>
      </c>
      <c r="AD75" s="79">
        <v>0</v>
      </c>
      <c r="AE75" s="85" t="s">
        <v>913</v>
      </c>
      <c r="AF75" s="79" t="b">
        <v>0</v>
      </c>
      <c r="AG75" s="79" t="s">
        <v>922</v>
      </c>
      <c r="AH75" s="79"/>
      <c r="AI75" s="85" t="s">
        <v>913</v>
      </c>
      <c r="AJ75" s="79" t="b">
        <v>0</v>
      </c>
      <c r="AK75" s="79">
        <v>0</v>
      </c>
      <c r="AL75" s="85" t="s">
        <v>913</v>
      </c>
      <c r="AM75" s="79" t="s">
        <v>941</v>
      </c>
      <c r="AN75" s="79" t="b">
        <v>1</v>
      </c>
      <c r="AO75" s="85" t="s">
        <v>833</v>
      </c>
      <c r="AP75" s="79" t="s">
        <v>176</v>
      </c>
      <c r="AQ75" s="79">
        <v>0</v>
      </c>
      <c r="AR75" s="79">
        <v>0</v>
      </c>
      <c r="AS75" s="79"/>
      <c r="AT75" s="79"/>
      <c r="AU75" s="79"/>
      <c r="AV75" s="79"/>
      <c r="AW75" s="79"/>
      <c r="AX75" s="79"/>
      <c r="AY75" s="79"/>
      <c r="AZ75" s="79"/>
      <c r="BA75">
        <v>2</v>
      </c>
      <c r="BB75" s="78" t="str">
        <f>REPLACE(INDEX(GroupVertices[Group],MATCH(Edges[[#This Row],[Vertex 1]],GroupVertices[Vertex],0)),1,1,"")</f>
        <v>10</v>
      </c>
      <c r="BC75" s="78" t="str">
        <f>REPLACE(INDEX(GroupVertices[Group],MATCH(Edges[[#This Row],[Vertex 2]],GroupVertices[Vertex],0)),1,1,"")</f>
        <v>10</v>
      </c>
      <c r="BD75" s="48">
        <v>0</v>
      </c>
      <c r="BE75" s="49">
        <v>0</v>
      </c>
      <c r="BF75" s="48">
        <v>0</v>
      </c>
      <c r="BG75" s="49">
        <v>0</v>
      </c>
      <c r="BH75" s="48">
        <v>0</v>
      </c>
      <c r="BI75" s="49">
        <v>0</v>
      </c>
      <c r="BJ75" s="48">
        <v>15</v>
      </c>
      <c r="BK75" s="49">
        <v>100</v>
      </c>
      <c r="BL75" s="48">
        <v>15</v>
      </c>
    </row>
    <row r="76" spans="1:64" ht="15">
      <c r="A76" s="64" t="s">
        <v>262</v>
      </c>
      <c r="B76" s="64" t="s">
        <v>262</v>
      </c>
      <c r="C76" s="65" t="s">
        <v>2831</v>
      </c>
      <c r="D76" s="66">
        <v>10</v>
      </c>
      <c r="E76" s="67" t="s">
        <v>136</v>
      </c>
      <c r="F76" s="68">
        <v>12</v>
      </c>
      <c r="G76" s="65"/>
      <c r="H76" s="69"/>
      <c r="I76" s="70"/>
      <c r="J76" s="70"/>
      <c r="K76" s="34" t="s">
        <v>65</v>
      </c>
      <c r="L76" s="77">
        <v>76</v>
      </c>
      <c r="M76" s="77"/>
      <c r="N76" s="72"/>
      <c r="O76" s="79" t="s">
        <v>176</v>
      </c>
      <c r="P76" s="81">
        <v>43775.92784722222</v>
      </c>
      <c r="Q76" s="79" t="s">
        <v>401</v>
      </c>
      <c r="R76" s="82" t="s">
        <v>473</v>
      </c>
      <c r="S76" s="79" t="s">
        <v>509</v>
      </c>
      <c r="T76" s="79" t="s">
        <v>524</v>
      </c>
      <c r="U76" s="82" t="s">
        <v>569</v>
      </c>
      <c r="V76" s="82" t="s">
        <v>569</v>
      </c>
      <c r="W76" s="81">
        <v>43775.92784722222</v>
      </c>
      <c r="X76" s="82" t="s">
        <v>707</v>
      </c>
      <c r="Y76" s="79"/>
      <c r="Z76" s="79"/>
      <c r="AA76" s="85" t="s">
        <v>834</v>
      </c>
      <c r="AB76" s="79"/>
      <c r="AC76" s="79" t="b">
        <v>0</v>
      </c>
      <c r="AD76" s="79">
        <v>0</v>
      </c>
      <c r="AE76" s="85" t="s">
        <v>913</v>
      </c>
      <c r="AF76" s="79" t="b">
        <v>0</v>
      </c>
      <c r="AG76" s="79" t="s">
        <v>922</v>
      </c>
      <c r="AH76" s="79"/>
      <c r="AI76" s="85" t="s">
        <v>913</v>
      </c>
      <c r="AJ76" s="79" t="b">
        <v>0</v>
      </c>
      <c r="AK76" s="79">
        <v>3</v>
      </c>
      <c r="AL76" s="85" t="s">
        <v>913</v>
      </c>
      <c r="AM76" s="79" t="s">
        <v>941</v>
      </c>
      <c r="AN76" s="79" t="b">
        <v>0</v>
      </c>
      <c r="AO76" s="85" t="s">
        <v>834</v>
      </c>
      <c r="AP76" s="79" t="s">
        <v>176</v>
      </c>
      <c r="AQ76" s="79">
        <v>0</v>
      </c>
      <c r="AR76" s="79">
        <v>0</v>
      </c>
      <c r="AS76" s="79"/>
      <c r="AT76" s="79"/>
      <c r="AU76" s="79"/>
      <c r="AV76" s="79"/>
      <c r="AW76" s="79"/>
      <c r="AX76" s="79"/>
      <c r="AY76" s="79"/>
      <c r="AZ76" s="79"/>
      <c r="BA76">
        <v>2</v>
      </c>
      <c r="BB76" s="78" t="str">
        <f>REPLACE(INDEX(GroupVertices[Group],MATCH(Edges[[#This Row],[Vertex 1]],GroupVertices[Vertex],0)),1,1,"")</f>
        <v>10</v>
      </c>
      <c r="BC76" s="78" t="str">
        <f>REPLACE(INDEX(GroupVertices[Group],MATCH(Edges[[#This Row],[Vertex 2]],GroupVertices[Vertex],0)),1,1,"")</f>
        <v>10</v>
      </c>
      <c r="BD76" s="48">
        <v>0</v>
      </c>
      <c r="BE76" s="49">
        <v>0</v>
      </c>
      <c r="BF76" s="48">
        <v>0</v>
      </c>
      <c r="BG76" s="49">
        <v>0</v>
      </c>
      <c r="BH76" s="48">
        <v>0</v>
      </c>
      <c r="BI76" s="49">
        <v>0</v>
      </c>
      <c r="BJ76" s="48">
        <v>28</v>
      </c>
      <c r="BK76" s="49">
        <v>100</v>
      </c>
      <c r="BL76" s="48">
        <v>28</v>
      </c>
    </row>
    <row r="77" spans="1:64" ht="15">
      <c r="A77" s="64" t="s">
        <v>263</v>
      </c>
      <c r="B77" s="64" t="s">
        <v>262</v>
      </c>
      <c r="C77" s="65" t="s">
        <v>2830</v>
      </c>
      <c r="D77" s="66">
        <v>3</v>
      </c>
      <c r="E77" s="67" t="s">
        <v>132</v>
      </c>
      <c r="F77" s="68">
        <v>35</v>
      </c>
      <c r="G77" s="65"/>
      <c r="H77" s="69"/>
      <c r="I77" s="70"/>
      <c r="J77" s="70"/>
      <c r="K77" s="34" t="s">
        <v>65</v>
      </c>
      <c r="L77" s="77">
        <v>77</v>
      </c>
      <c r="M77" s="77"/>
      <c r="N77" s="72"/>
      <c r="O77" s="79" t="s">
        <v>364</v>
      </c>
      <c r="P77" s="81">
        <v>43776.10768518518</v>
      </c>
      <c r="Q77" s="79" t="s">
        <v>397</v>
      </c>
      <c r="R77" s="79"/>
      <c r="S77" s="79"/>
      <c r="T77" s="79" t="s">
        <v>524</v>
      </c>
      <c r="U77" s="79"/>
      <c r="V77" s="82" t="s">
        <v>620</v>
      </c>
      <c r="W77" s="81">
        <v>43776.10768518518</v>
      </c>
      <c r="X77" s="82" t="s">
        <v>708</v>
      </c>
      <c r="Y77" s="79"/>
      <c r="Z77" s="79"/>
      <c r="AA77" s="85" t="s">
        <v>835</v>
      </c>
      <c r="AB77" s="79"/>
      <c r="AC77" s="79" t="b">
        <v>0</v>
      </c>
      <c r="AD77" s="79">
        <v>0</v>
      </c>
      <c r="AE77" s="85" t="s">
        <v>913</v>
      </c>
      <c r="AF77" s="79" t="b">
        <v>0</v>
      </c>
      <c r="AG77" s="79" t="s">
        <v>922</v>
      </c>
      <c r="AH77" s="79"/>
      <c r="AI77" s="85" t="s">
        <v>913</v>
      </c>
      <c r="AJ77" s="79" t="b">
        <v>0</v>
      </c>
      <c r="AK77" s="79">
        <v>3</v>
      </c>
      <c r="AL77" s="85" t="s">
        <v>834</v>
      </c>
      <c r="AM77" s="79" t="s">
        <v>930</v>
      </c>
      <c r="AN77" s="79" t="b">
        <v>0</v>
      </c>
      <c r="AO77" s="85" t="s">
        <v>834</v>
      </c>
      <c r="AP77" s="79" t="s">
        <v>176</v>
      </c>
      <c r="AQ77" s="79">
        <v>0</v>
      </c>
      <c r="AR77" s="79">
        <v>0</v>
      </c>
      <c r="AS77" s="79"/>
      <c r="AT77" s="79"/>
      <c r="AU77" s="79"/>
      <c r="AV77" s="79"/>
      <c r="AW77" s="79"/>
      <c r="AX77" s="79"/>
      <c r="AY77" s="79"/>
      <c r="AZ77" s="79"/>
      <c r="BA77">
        <v>1</v>
      </c>
      <c r="BB77" s="78" t="str">
        <f>REPLACE(INDEX(GroupVertices[Group],MATCH(Edges[[#This Row],[Vertex 1]],GroupVertices[Vertex],0)),1,1,"")</f>
        <v>10</v>
      </c>
      <c r="BC77" s="78" t="str">
        <f>REPLACE(INDEX(GroupVertices[Group],MATCH(Edges[[#This Row],[Vertex 2]],GroupVertices[Vertex],0)),1,1,"")</f>
        <v>10</v>
      </c>
      <c r="BD77" s="48">
        <v>0</v>
      </c>
      <c r="BE77" s="49">
        <v>0</v>
      </c>
      <c r="BF77" s="48">
        <v>0</v>
      </c>
      <c r="BG77" s="49">
        <v>0</v>
      </c>
      <c r="BH77" s="48">
        <v>0</v>
      </c>
      <c r="BI77" s="49">
        <v>0</v>
      </c>
      <c r="BJ77" s="48">
        <v>23</v>
      </c>
      <c r="BK77" s="49">
        <v>100</v>
      </c>
      <c r="BL77" s="48">
        <v>23</v>
      </c>
    </row>
    <row r="78" spans="1:64" ht="15">
      <c r="A78" s="64" t="s">
        <v>264</v>
      </c>
      <c r="B78" s="64" t="s">
        <v>301</v>
      </c>
      <c r="C78" s="65" t="s">
        <v>2830</v>
      </c>
      <c r="D78" s="66">
        <v>3</v>
      </c>
      <c r="E78" s="67" t="s">
        <v>132</v>
      </c>
      <c r="F78" s="68">
        <v>35</v>
      </c>
      <c r="G78" s="65"/>
      <c r="H78" s="69"/>
      <c r="I78" s="70"/>
      <c r="J78" s="70"/>
      <c r="K78" s="34" t="s">
        <v>65</v>
      </c>
      <c r="L78" s="77">
        <v>78</v>
      </c>
      <c r="M78" s="77"/>
      <c r="N78" s="72"/>
      <c r="O78" s="79" t="s">
        <v>364</v>
      </c>
      <c r="P78" s="81">
        <v>43776.11513888889</v>
      </c>
      <c r="Q78" s="79" t="s">
        <v>399</v>
      </c>
      <c r="R78" s="79"/>
      <c r="S78" s="79"/>
      <c r="T78" s="79"/>
      <c r="U78" s="79"/>
      <c r="V78" s="82" t="s">
        <v>621</v>
      </c>
      <c r="W78" s="81">
        <v>43776.11513888889</v>
      </c>
      <c r="X78" s="82" t="s">
        <v>709</v>
      </c>
      <c r="Y78" s="79"/>
      <c r="Z78" s="79"/>
      <c r="AA78" s="85" t="s">
        <v>836</v>
      </c>
      <c r="AB78" s="79"/>
      <c r="AC78" s="79" t="b">
        <v>0</v>
      </c>
      <c r="AD78" s="79">
        <v>0</v>
      </c>
      <c r="AE78" s="85" t="s">
        <v>913</v>
      </c>
      <c r="AF78" s="79" t="b">
        <v>0</v>
      </c>
      <c r="AG78" s="79" t="s">
        <v>922</v>
      </c>
      <c r="AH78" s="79"/>
      <c r="AI78" s="85" t="s">
        <v>913</v>
      </c>
      <c r="AJ78" s="79" t="b">
        <v>0</v>
      </c>
      <c r="AK78" s="79">
        <v>11</v>
      </c>
      <c r="AL78" s="85" t="s">
        <v>879</v>
      </c>
      <c r="AM78" s="79" t="s">
        <v>933</v>
      </c>
      <c r="AN78" s="79" t="b">
        <v>0</v>
      </c>
      <c r="AO78" s="85" t="s">
        <v>879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264</v>
      </c>
      <c r="B79" s="64" t="s">
        <v>255</v>
      </c>
      <c r="C79" s="65" t="s">
        <v>2830</v>
      </c>
      <c r="D79" s="66">
        <v>3</v>
      </c>
      <c r="E79" s="67" t="s">
        <v>132</v>
      </c>
      <c r="F79" s="68">
        <v>35</v>
      </c>
      <c r="G79" s="65"/>
      <c r="H79" s="69"/>
      <c r="I79" s="70"/>
      <c r="J79" s="70"/>
      <c r="K79" s="34" t="s">
        <v>65</v>
      </c>
      <c r="L79" s="77">
        <v>79</v>
      </c>
      <c r="M79" s="77"/>
      <c r="N79" s="72"/>
      <c r="O79" s="79" t="s">
        <v>364</v>
      </c>
      <c r="P79" s="81">
        <v>43776.11513888889</v>
      </c>
      <c r="Q79" s="79" t="s">
        <v>399</v>
      </c>
      <c r="R79" s="79"/>
      <c r="S79" s="79"/>
      <c r="T79" s="79"/>
      <c r="U79" s="79"/>
      <c r="V79" s="82" t="s">
        <v>621</v>
      </c>
      <c r="W79" s="81">
        <v>43776.11513888889</v>
      </c>
      <c r="X79" s="82" t="s">
        <v>709</v>
      </c>
      <c r="Y79" s="79"/>
      <c r="Z79" s="79"/>
      <c r="AA79" s="85" t="s">
        <v>836</v>
      </c>
      <c r="AB79" s="79"/>
      <c r="AC79" s="79" t="b">
        <v>0</v>
      </c>
      <c r="AD79" s="79">
        <v>0</v>
      </c>
      <c r="AE79" s="85" t="s">
        <v>913</v>
      </c>
      <c r="AF79" s="79" t="b">
        <v>0</v>
      </c>
      <c r="AG79" s="79" t="s">
        <v>922</v>
      </c>
      <c r="AH79" s="79"/>
      <c r="AI79" s="85" t="s">
        <v>913</v>
      </c>
      <c r="AJ79" s="79" t="b">
        <v>0</v>
      </c>
      <c r="AK79" s="79">
        <v>11</v>
      </c>
      <c r="AL79" s="85" t="s">
        <v>879</v>
      </c>
      <c r="AM79" s="79" t="s">
        <v>933</v>
      </c>
      <c r="AN79" s="79" t="b">
        <v>0</v>
      </c>
      <c r="AO79" s="85" t="s">
        <v>879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5</v>
      </c>
      <c r="BF79" s="48">
        <v>0</v>
      </c>
      <c r="BG79" s="49">
        <v>0</v>
      </c>
      <c r="BH79" s="48">
        <v>0</v>
      </c>
      <c r="BI79" s="49">
        <v>0</v>
      </c>
      <c r="BJ79" s="48">
        <v>19</v>
      </c>
      <c r="BK79" s="49">
        <v>95</v>
      </c>
      <c r="BL79" s="48">
        <v>20</v>
      </c>
    </row>
    <row r="80" spans="1:64" ht="15">
      <c r="A80" s="64" t="s">
        <v>265</v>
      </c>
      <c r="B80" s="64" t="s">
        <v>301</v>
      </c>
      <c r="C80" s="65" t="s">
        <v>2830</v>
      </c>
      <c r="D80" s="66">
        <v>3</v>
      </c>
      <c r="E80" s="67" t="s">
        <v>132</v>
      </c>
      <c r="F80" s="68">
        <v>35</v>
      </c>
      <c r="G80" s="65"/>
      <c r="H80" s="69"/>
      <c r="I80" s="70"/>
      <c r="J80" s="70"/>
      <c r="K80" s="34" t="s">
        <v>65</v>
      </c>
      <c r="L80" s="77">
        <v>80</v>
      </c>
      <c r="M80" s="77"/>
      <c r="N80" s="72"/>
      <c r="O80" s="79" t="s">
        <v>364</v>
      </c>
      <c r="P80" s="81">
        <v>43776.118935185186</v>
      </c>
      <c r="Q80" s="79" t="s">
        <v>399</v>
      </c>
      <c r="R80" s="79"/>
      <c r="S80" s="79"/>
      <c r="T80" s="79"/>
      <c r="U80" s="79"/>
      <c r="V80" s="82" t="s">
        <v>622</v>
      </c>
      <c r="W80" s="81">
        <v>43776.118935185186</v>
      </c>
      <c r="X80" s="82" t="s">
        <v>710</v>
      </c>
      <c r="Y80" s="79"/>
      <c r="Z80" s="79"/>
      <c r="AA80" s="85" t="s">
        <v>837</v>
      </c>
      <c r="AB80" s="79"/>
      <c r="AC80" s="79" t="b">
        <v>0</v>
      </c>
      <c r="AD80" s="79">
        <v>0</v>
      </c>
      <c r="AE80" s="85" t="s">
        <v>913</v>
      </c>
      <c r="AF80" s="79" t="b">
        <v>0</v>
      </c>
      <c r="AG80" s="79" t="s">
        <v>922</v>
      </c>
      <c r="AH80" s="79"/>
      <c r="AI80" s="85" t="s">
        <v>913</v>
      </c>
      <c r="AJ80" s="79" t="b">
        <v>0</v>
      </c>
      <c r="AK80" s="79">
        <v>11</v>
      </c>
      <c r="AL80" s="85" t="s">
        <v>879</v>
      </c>
      <c r="AM80" s="79" t="s">
        <v>930</v>
      </c>
      <c r="AN80" s="79" t="b">
        <v>0</v>
      </c>
      <c r="AO80" s="85" t="s">
        <v>879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265</v>
      </c>
      <c r="B81" s="64" t="s">
        <v>255</v>
      </c>
      <c r="C81" s="65" t="s">
        <v>2830</v>
      </c>
      <c r="D81" s="66">
        <v>3</v>
      </c>
      <c r="E81" s="67" t="s">
        <v>132</v>
      </c>
      <c r="F81" s="68">
        <v>35</v>
      </c>
      <c r="G81" s="65"/>
      <c r="H81" s="69"/>
      <c r="I81" s="70"/>
      <c r="J81" s="70"/>
      <c r="K81" s="34" t="s">
        <v>65</v>
      </c>
      <c r="L81" s="77">
        <v>81</v>
      </c>
      <c r="M81" s="77"/>
      <c r="N81" s="72"/>
      <c r="O81" s="79" t="s">
        <v>364</v>
      </c>
      <c r="P81" s="81">
        <v>43776.118935185186</v>
      </c>
      <c r="Q81" s="79" t="s">
        <v>399</v>
      </c>
      <c r="R81" s="79"/>
      <c r="S81" s="79"/>
      <c r="T81" s="79"/>
      <c r="U81" s="79"/>
      <c r="V81" s="82" t="s">
        <v>622</v>
      </c>
      <c r="W81" s="81">
        <v>43776.118935185186</v>
      </c>
      <c r="X81" s="82" t="s">
        <v>710</v>
      </c>
      <c r="Y81" s="79"/>
      <c r="Z81" s="79"/>
      <c r="AA81" s="85" t="s">
        <v>837</v>
      </c>
      <c r="AB81" s="79"/>
      <c r="AC81" s="79" t="b">
        <v>0</v>
      </c>
      <c r="AD81" s="79">
        <v>0</v>
      </c>
      <c r="AE81" s="85" t="s">
        <v>913</v>
      </c>
      <c r="AF81" s="79" t="b">
        <v>0</v>
      </c>
      <c r="AG81" s="79" t="s">
        <v>922</v>
      </c>
      <c r="AH81" s="79"/>
      <c r="AI81" s="85" t="s">
        <v>913</v>
      </c>
      <c r="AJ81" s="79" t="b">
        <v>0</v>
      </c>
      <c r="AK81" s="79">
        <v>11</v>
      </c>
      <c r="AL81" s="85" t="s">
        <v>879</v>
      </c>
      <c r="AM81" s="79" t="s">
        <v>930</v>
      </c>
      <c r="AN81" s="79" t="b">
        <v>0</v>
      </c>
      <c r="AO81" s="85" t="s">
        <v>879</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5</v>
      </c>
      <c r="BF81" s="48">
        <v>0</v>
      </c>
      <c r="BG81" s="49">
        <v>0</v>
      </c>
      <c r="BH81" s="48">
        <v>0</v>
      </c>
      <c r="BI81" s="49">
        <v>0</v>
      </c>
      <c r="BJ81" s="48">
        <v>19</v>
      </c>
      <c r="BK81" s="49">
        <v>95</v>
      </c>
      <c r="BL81" s="48">
        <v>20</v>
      </c>
    </row>
    <row r="82" spans="1:64" ht="15">
      <c r="A82" s="64" t="s">
        <v>266</v>
      </c>
      <c r="B82" s="64" t="s">
        <v>266</v>
      </c>
      <c r="C82" s="65" t="s">
        <v>2830</v>
      </c>
      <c r="D82" s="66">
        <v>3</v>
      </c>
      <c r="E82" s="67" t="s">
        <v>132</v>
      </c>
      <c r="F82" s="68">
        <v>35</v>
      </c>
      <c r="G82" s="65"/>
      <c r="H82" s="69"/>
      <c r="I82" s="70"/>
      <c r="J82" s="70"/>
      <c r="K82" s="34" t="s">
        <v>65</v>
      </c>
      <c r="L82" s="77">
        <v>82</v>
      </c>
      <c r="M82" s="77"/>
      <c r="N82" s="72"/>
      <c r="O82" s="79" t="s">
        <v>176</v>
      </c>
      <c r="P82" s="81">
        <v>43776.19865740741</v>
      </c>
      <c r="Q82" s="79" t="s">
        <v>402</v>
      </c>
      <c r="R82" s="82" t="s">
        <v>474</v>
      </c>
      <c r="S82" s="79" t="s">
        <v>510</v>
      </c>
      <c r="T82" s="79" t="s">
        <v>536</v>
      </c>
      <c r="U82" s="79"/>
      <c r="V82" s="82" t="s">
        <v>623</v>
      </c>
      <c r="W82" s="81">
        <v>43776.19865740741</v>
      </c>
      <c r="X82" s="82" t="s">
        <v>711</v>
      </c>
      <c r="Y82" s="79"/>
      <c r="Z82" s="79"/>
      <c r="AA82" s="85" t="s">
        <v>838</v>
      </c>
      <c r="AB82" s="79"/>
      <c r="AC82" s="79" t="b">
        <v>0</v>
      </c>
      <c r="AD82" s="79">
        <v>0</v>
      </c>
      <c r="AE82" s="85" t="s">
        <v>913</v>
      </c>
      <c r="AF82" s="79" t="b">
        <v>0</v>
      </c>
      <c r="AG82" s="79" t="s">
        <v>925</v>
      </c>
      <c r="AH82" s="79"/>
      <c r="AI82" s="85" t="s">
        <v>913</v>
      </c>
      <c r="AJ82" s="79" t="b">
        <v>0</v>
      </c>
      <c r="AK82" s="79">
        <v>0</v>
      </c>
      <c r="AL82" s="85" t="s">
        <v>913</v>
      </c>
      <c r="AM82" s="79" t="s">
        <v>935</v>
      </c>
      <c r="AN82" s="79" t="b">
        <v>0</v>
      </c>
      <c r="AO82" s="85" t="s">
        <v>838</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28</v>
      </c>
      <c r="BK82" s="49">
        <v>100</v>
      </c>
      <c r="BL82" s="48">
        <v>28</v>
      </c>
    </row>
    <row r="83" spans="1:64" ht="15">
      <c r="A83" s="64" t="s">
        <v>267</v>
      </c>
      <c r="B83" s="64" t="s">
        <v>267</v>
      </c>
      <c r="C83" s="65" t="s">
        <v>2830</v>
      </c>
      <c r="D83" s="66">
        <v>3</v>
      </c>
      <c r="E83" s="67" t="s">
        <v>132</v>
      </c>
      <c r="F83" s="68">
        <v>35</v>
      </c>
      <c r="G83" s="65"/>
      <c r="H83" s="69"/>
      <c r="I83" s="70"/>
      <c r="J83" s="70"/>
      <c r="K83" s="34" t="s">
        <v>65</v>
      </c>
      <c r="L83" s="77">
        <v>83</v>
      </c>
      <c r="M83" s="77"/>
      <c r="N83" s="72"/>
      <c r="O83" s="79" t="s">
        <v>176</v>
      </c>
      <c r="P83" s="81">
        <v>43776.31296296296</v>
      </c>
      <c r="Q83" s="79" t="s">
        <v>403</v>
      </c>
      <c r="R83" s="79"/>
      <c r="S83" s="79"/>
      <c r="T83" s="79" t="s">
        <v>537</v>
      </c>
      <c r="U83" s="82" t="s">
        <v>570</v>
      </c>
      <c r="V83" s="82" t="s">
        <v>570</v>
      </c>
      <c r="W83" s="81">
        <v>43776.31296296296</v>
      </c>
      <c r="X83" s="82" t="s">
        <v>712</v>
      </c>
      <c r="Y83" s="79"/>
      <c r="Z83" s="79"/>
      <c r="AA83" s="85" t="s">
        <v>839</v>
      </c>
      <c r="AB83" s="79"/>
      <c r="AC83" s="79" t="b">
        <v>0</v>
      </c>
      <c r="AD83" s="79">
        <v>1</v>
      </c>
      <c r="AE83" s="85" t="s">
        <v>913</v>
      </c>
      <c r="AF83" s="79" t="b">
        <v>0</v>
      </c>
      <c r="AG83" s="79" t="s">
        <v>924</v>
      </c>
      <c r="AH83" s="79"/>
      <c r="AI83" s="85" t="s">
        <v>913</v>
      </c>
      <c r="AJ83" s="79" t="b">
        <v>0</v>
      </c>
      <c r="AK83" s="79">
        <v>0</v>
      </c>
      <c r="AL83" s="85" t="s">
        <v>913</v>
      </c>
      <c r="AM83" s="79" t="s">
        <v>933</v>
      </c>
      <c r="AN83" s="79" t="b">
        <v>0</v>
      </c>
      <c r="AO83" s="85" t="s">
        <v>839</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18</v>
      </c>
      <c r="BK83" s="49">
        <v>100</v>
      </c>
      <c r="BL83" s="48">
        <v>18</v>
      </c>
    </row>
    <row r="84" spans="1:64" ht="15">
      <c r="A84" s="64" t="s">
        <v>268</v>
      </c>
      <c r="B84" s="64" t="s">
        <v>292</v>
      </c>
      <c r="C84" s="65" t="s">
        <v>2830</v>
      </c>
      <c r="D84" s="66">
        <v>3</v>
      </c>
      <c r="E84" s="67" t="s">
        <v>132</v>
      </c>
      <c r="F84" s="68">
        <v>35</v>
      </c>
      <c r="G84" s="65"/>
      <c r="H84" s="69"/>
      <c r="I84" s="70"/>
      <c r="J84" s="70"/>
      <c r="K84" s="34" t="s">
        <v>65</v>
      </c>
      <c r="L84" s="77">
        <v>84</v>
      </c>
      <c r="M84" s="77"/>
      <c r="N84" s="72"/>
      <c r="O84" s="79" t="s">
        <v>364</v>
      </c>
      <c r="P84" s="81">
        <v>43764.57195601852</v>
      </c>
      <c r="Q84" s="79" t="s">
        <v>404</v>
      </c>
      <c r="R84" s="82" t="s">
        <v>475</v>
      </c>
      <c r="S84" s="79" t="s">
        <v>499</v>
      </c>
      <c r="T84" s="79" t="s">
        <v>522</v>
      </c>
      <c r="U84" s="79"/>
      <c r="V84" s="82" t="s">
        <v>624</v>
      </c>
      <c r="W84" s="81">
        <v>43764.57195601852</v>
      </c>
      <c r="X84" s="82" t="s">
        <v>713</v>
      </c>
      <c r="Y84" s="79"/>
      <c r="Z84" s="79"/>
      <c r="AA84" s="85" t="s">
        <v>840</v>
      </c>
      <c r="AB84" s="79"/>
      <c r="AC84" s="79" t="b">
        <v>0</v>
      </c>
      <c r="AD84" s="79">
        <v>3</v>
      </c>
      <c r="AE84" s="85" t="s">
        <v>913</v>
      </c>
      <c r="AF84" s="79" t="b">
        <v>0</v>
      </c>
      <c r="AG84" s="79" t="s">
        <v>922</v>
      </c>
      <c r="AH84" s="79"/>
      <c r="AI84" s="85" t="s">
        <v>913</v>
      </c>
      <c r="AJ84" s="79" t="b">
        <v>0</v>
      </c>
      <c r="AK84" s="79">
        <v>4</v>
      </c>
      <c r="AL84" s="85" t="s">
        <v>913</v>
      </c>
      <c r="AM84" s="79" t="s">
        <v>934</v>
      </c>
      <c r="AN84" s="79" t="b">
        <v>1</v>
      </c>
      <c r="AO84" s="85" t="s">
        <v>840</v>
      </c>
      <c r="AP84" s="79" t="s">
        <v>945</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268</v>
      </c>
      <c r="B85" s="64" t="s">
        <v>293</v>
      </c>
      <c r="C85" s="65" t="s">
        <v>2830</v>
      </c>
      <c r="D85" s="66">
        <v>3</v>
      </c>
      <c r="E85" s="67" t="s">
        <v>132</v>
      </c>
      <c r="F85" s="68">
        <v>35</v>
      </c>
      <c r="G85" s="65"/>
      <c r="H85" s="69"/>
      <c r="I85" s="70"/>
      <c r="J85" s="70"/>
      <c r="K85" s="34" t="s">
        <v>65</v>
      </c>
      <c r="L85" s="77">
        <v>85</v>
      </c>
      <c r="M85" s="77"/>
      <c r="N85" s="72"/>
      <c r="O85" s="79" t="s">
        <v>364</v>
      </c>
      <c r="P85" s="81">
        <v>43764.57195601852</v>
      </c>
      <c r="Q85" s="79" t="s">
        <v>404</v>
      </c>
      <c r="R85" s="82" t="s">
        <v>475</v>
      </c>
      <c r="S85" s="79" t="s">
        <v>499</v>
      </c>
      <c r="T85" s="79" t="s">
        <v>522</v>
      </c>
      <c r="U85" s="79"/>
      <c r="V85" s="82" t="s">
        <v>624</v>
      </c>
      <c r="W85" s="81">
        <v>43764.57195601852</v>
      </c>
      <c r="X85" s="82" t="s">
        <v>713</v>
      </c>
      <c r="Y85" s="79"/>
      <c r="Z85" s="79"/>
      <c r="AA85" s="85" t="s">
        <v>840</v>
      </c>
      <c r="AB85" s="79"/>
      <c r="AC85" s="79" t="b">
        <v>0</v>
      </c>
      <c r="AD85" s="79">
        <v>3</v>
      </c>
      <c r="AE85" s="85" t="s">
        <v>913</v>
      </c>
      <c r="AF85" s="79" t="b">
        <v>0</v>
      </c>
      <c r="AG85" s="79" t="s">
        <v>922</v>
      </c>
      <c r="AH85" s="79"/>
      <c r="AI85" s="85" t="s">
        <v>913</v>
      </c>
      <c r="AJ85" s="79" t="b">
        <v>0</v>
      </c>
      <c r="AK85" s="79">
        <v>4</v>
      </c>
      <c r="AL85" s="85" t="s">
        <v>913</v>
      </c>
      <c r="AM85" s="79" t="s">
        <v>934</v>
      </c>
      <c r="AN85" s="79" t="b">
        <v>1</v>
      </c>
      <c r="AO85" s="85" t="s">
        <v>840</v>
      </c>
      <c r="AP85" s="79" t="s">
        <v>945</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268</v>
      </c>
      <c r="B86" s="64" t="s">
        <v>302</v>
      </c>
      <c r="C86" s="65" t="s">
        <v>2830</v>
      </c>
      <c r="D86" s="66">
        <v>3</v>
      </c>
      <c r="E86" s="67" t="s">
        <v>132</v>
      </c>
      <c r="F86" s="68">
        <v>35</v>
      </c>
      <c r="G86" s="65"/>
      <c r="H86" s="69"/>
      <c r="I86" s="70"/>
      <c r="J86" s="70"/>
      <c r="K86" s="34" t="s">
        <v>65</v>
      </c>
      <c r="L86" s="77">
        <v>86</v>
      </c>
      <c r="M86" s="77"/>
      <c r="N86" s="72"/>
      <c r="O86" s="79" t="s">
        <v>364</v>
      </c>
      <c r="P86" s="81">
        <v>43767.527962962966</v>
      </c>
      <c r="Q86" s="79" t="s">
        <v>405</v>
      </c>
      <c r="R86" s="82" t="s">
        <v>476</v>
      </c>
      <c r="S86" s="79" t="s">
        <v>511</v>
      </c>
      <c r="T86" s="79" t="s">
        <v>538</v>
      </c>
      <c r="U86" s="79"/>
      <c r="V86" s="82" t="s">
        <v>624</v>
      </c>
      <c r="W86" s="81">
        <v>43767.527962962966</v>
      </c>
      <c r="X86" s="82" t="s">
        <v>714</v>
      </c>
      <c r="Y86" s="79"/>
      <c r="Z86" s="79"/>
      <c r="AA86" s="85" t="s">
        <v>841</v>
      </c>
      <c r="AB86" s="79"/>
      <c r="AC86" s="79" t="b">
        <v>0</v>
      </c>
      <c r="AD86" s="79">
        <v>0</v>
      </c>
      <c r="AE86" s="85" t="s">
        <v>913</v>
      </c>
      <c r="AF86" s="79" t="b">
        <v>0</v>
      </c>
      <c r="AG86" s="79" t="s">
        <v>922</v>
      </c>
      <c r="AH86" s="79"/>
      <c r="AI86" s="85" t="s">
        <v>913</v>
      </c>
      <c r="AJ86" s="79" t="b">
        <v>0</v>
      </c>
      <c r="AK86" s="79">
        <v>1</v>
      </c>
      <c r="AL86" s="85" t="s">
        <v>913</v>
      </c>
      <c r="AM86" s="79" t="s">
        <v>933</v>
      </c>
      <c r="AN86" s="79" t="b">
        <v>0</v>
      </c>
      <c r="AO86" s="85" t="s">
        <v>841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268</v>
      </c>
      <c r="B87" s="64" t="s">
        <v>303</v>
      </c>
      <c r="C87" s="65" t="s">
        <v>2830</v>
      </c>
      <c r="D87" s="66">
        <v>3</v>
      </c>
      <c r="E87" s="67" t="s">
        <v>132</v>
      </c>
      <c r="F87" s="68">
        <v>35</v>
      </c>
      <c r="G87" s="65"/>
      <c r="H87" s="69"/>
      <c r="I87" s="70"/>
      <c r="J87" s="70"/>
      <c r="K87" s="34" t="s">
        <v>65</v>
      </c>
      <c r="L87" s="77">
        <v>87</v>
      </c>
      <c r="M87" s="77"/>
      <c r="N87" s="72"/>
      <c r="O87" s="79" t="s">
        <v>365</v>
      </c>
      <c r="P87" s="81">
        <v>43768.57145833333</v>
      </c>
      <c r="Q87" s="79" t="s">
        <v>406</v>
      </c>
      <c r="R87" s="82" t="s">
        <v>477</v>
      </c>
      <c r="S87" s="79" t="s">
        <v>499</v>
      </c>
      <c r="T87" s="79"/>
      <c r="U87" s="79"/>
      <c r="V87" s="82" t="s">
        <v>624</v>
      </c>
      <c r="W87" s="81">
        <v>43768.57145833333</v>
      </c>
      <c r="X87" s="82" t="s">
        <v>715</v>
      </c>
      <c r="Y87" s="79"/>
      <c r="Z87" s="79"/>
      <c r="AA87" s="85" t="s">
        <v>842</v>
      </c>
      <c r="AB87" s="79"/>
      <c r="AC87" s="79" t="b">
        <v>0</v>
      </c>
      <c r="AD87" s="79">
        <v>0</v>
      </c>
      <c r="AE87" s="85" t="s">
        <v>916</v>
      </c>
      <c r="AF87" s="79" t="b">
        <v>0</v>
      </c>
      <c r="AG87" s="79" t="s">
        <v>922</v>
      </c>
      <c r="AH87" s="79"/>
      <c r="AI87" s="85" t="s">
        <v>913</v>
      </c>
      <c r="AJ87" s="79" t="b">
        <v>0</v>
      </c>
      <c r="AK87" s="79">
        <v>0</v>
      </c>
      <c r="AL87" s="85" t="s">
        <v>913</v>
      </c>
      <c r="AM87" s="79" t="s">
        <v>934</v>
      </c>
      <c r="AN87" s="79" t="b">
        <v>1</v>
      </c>
      <c r="AO87" s="85" t="s">
        <v>842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1</v>
      </c>
      <c r="BG87" s="49">
        <v>5</v>
      </c>
      <c r="BH87" s="48">
        <v>0</v>
      </c>
      <c r="BI87" s="49">
        <v>0</v>
      </c>
      <c r="BJ87" s="48">
        <v>19</v>
      </c>
      <c r="BK87" s="49">
        <v>95</v>
      </c>
      <c r="BL87" s="48">
        <v>20</v>
      </c>
    </row>
    <row r="88" spans="1:64" ht="15">
      <c r="A88" s="64" t="s">
        <v>268</v>
      </c>
      <c r="B88" s="64" t="s">
        <v>304</v>
      </c>
      <c r="C88" s="65" t="s">
        <v>2830</v>
      </c>
      <c r="D88" s="66">
        <v>3</v>
      </c>
      <c r="E88" s="67" t="s">
        <v>132</v>
      </c>
      <c r="F88" s="68">
        <v>35</v>
      </c>
      <c r="G88" s="65"/>
      <c r="H88" s="69"/>
      <c r="I88" s="70"/>
      <c r="J88" s="70"/>
      <c r="K88" s="34" t="s">
        <v>65</v>
      </c>
      <c r="L88" s="77">
        <v>88</v>
      </c>
      <c r="M88" s="77"/>
      <c r="N88" s="72"/>
      <c r="O88" s="79" t="s">
        <v>364</v>
      </c>
      <c r="P88" s="81">
        <v>43771.56638888889</v>
      </c>
      <c r="Q88" s="79" t="s">
        <v>407</v>
      </c>
      <c r="R88" s="82" t="s">
        <v>478</v>
      </c>
      <c r="S88" s="79" t="s">
        <v>512</v>
      </c>
      <c r="T88" s="79" t="s">
        <v>524</v>
      </c>
      <c r="U88" s="79"/>
      <c r="V88" s="82" t="s">
        <v>624</v>
      </c>
      <c r="W88" s="81">
        <v>43771.56638888889</v>
      </c>
      <c r="X88" s="82" t="s">
        <v>716</v>
      </c>
      <c r="Y88" s="79"/>
      <c r="Z88" s="79"/>
      <c r="AA88" s="85" t="s">
        <v>843</v>
      </c>
      <c r="AB88" s="85" t="s">
        <v>903</v>
      </c>
      <c r="AC88" s="79" t="b">
        <v>0</v>
      </c>
      <c r="AD88" s="79">
        <v>0</v>
      </c>
      <c r="AE88" s="85" t="s">
        <v>917</v>
      </c>
      <c r="AF88" s="79" t="b">
        <v>0</v>
      </c>
      <c r="AG88" s="79" t="s">
        <v>922</v>
      </c>
      <c r="AH88" s="79"/>
      <c r="AI88" s="85" t="s">
        <v>913</v>
      </c>
      <c r="AJ88" s="79" t="b">
        <v>0</v>
      </c>
      <c r="AK88" s="79">
        <v>0</v>
      </c>
      <c r="AL88" s="85" t="s">
        <v>913</v>
      </c>
      <c r="AM88" s="79" t="s">
        <v>934</v>
      </c>
      <c r="AN88" s="79" t="b">
        <v>0</v>
      </c>
      <c r="AO88" s="85" t="s">
        <v>903</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268</v>
      </c>
      <c r="B89" s="64" t="s">
        <v>305</v>
      </c>
      <c r="C89" s="65" t="s">
        <v>2830</v>
      </c>
      <c r="D89" s="66">
        <v>3</v>
      </c>
      <c r="E89" s="67" t="s">
        <v>132</v>
      </c>
      <c r="F89" s="68">
        <v>35</v>
      </c>
      <c r="G89" s="65"/>
      <c r="H89" s="69"/>
      <c r="I89" s="70"/>
      <c r="J89" s="70"/>
      <c r="K89" s="34" t="s">
        <v>65</v>
      </c>
      <c r="L89" s="77">
        <v>89</v>
      </c>
      <c r="M89" s="77"/>
      <c r="N89" s="72"/>
      <c r="O89" s="79" t="s">
        <v>364</v>
      </c>
      <c r="P89" s="81">
        <v>43771.56638888889</v>
      </c>
      <c r="Q89" s="79" t="s">
        <v>407</v>
      </c>
      <c r="R89" s="82" t="s">
        <v>478</v>
      </c>
      <c r="S89" s="79" t="s">
        <v>512</v>
      </c>
      <c r="T89" s="79" t="s">
        <v>524</v>
      </c>
      <c r="U89" s="79"/>
      <c r="V89" s="82" t="s">
        <v>624</v>
      </c>
      <c r="W89" s="81">
        <v>43771.56638888889</v>
      </c>
      <c r="X89" s="82" t="s">
        <v>716</v>
      </c>
      <c r="Y89" s="79"/>
      <c r="Z89" s="79"/>
      <c r="AA89" s="85" t="s">
        <v>843</v>
      </c>
      <c r="AB89" s="85" t="s">
        <v>903</v>
      </c>
      <c r="AC89" s="79" t="b">
        <v>0</v>
      </c>
      <c r="AD89" s="79">
        <v>0</v>
      </c>
      <c r="AE89" s="85" t="s">
        <v>917</v>
      </c>
      <c r="AF89" s="79" t="b">
        <v>0</v>
      </c>
      <c r="AG89" s="79" t="s">
        <v>922</v>
      </c>
      <c r="AH89" s="79"/>
      <c r="AI89" s="85" t="s">
        <v>913</v>
      </c>
      <c r="AJ89" s="79" t="b">
        <v>0</v>
      </c>
      <c r="AK89" s="79">
        <v>0</v>
      </c>
      <c r="AL89" s="85" t="s">
        <v>913</v>
      </c>
      <c r="AM89" s="79" t="s">
        <v>934</v>
      </c>
      <c r="AN89" s="79" t="b">
        <v>0</v>
      </c>
      <c r="AO89" s="85" t="s">
        <v>903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268</v>
      </c>
      <c r="B90" s="64" t="s">
        <v>306</v>
      </c>
      <c r="C90" s="65" t="s">
        <v>2830</v>
      </c>
      <c r="D90" s="66">
        <v>3</v>
      </c>
      <c r="E90" s="67" t="s">
        <v>132</v>
      </c>
      <c r="F90" s="68">
        <v>35</v>
      </c>
      <c r="G90" s="65"/>
      <c r="H90" s="69"/>
      <c r="I90" s="70"/>
      <c r="J90" s="70"/>
      <c r="K90" s="34" t="s">
        <v>65</v>
      </c>
      <c r="L90" s="77">
        <v>90</v>
      </c>
      <c r="M90" s="77"/>
      <c r="N90" s="72"/>
      <c r="O90" s="79" t="s">
        <v>364</v>
      </c>
      <c r="P90" s="81">
        <v>43771.56638888889</v>
      </c>
      <c r="Q90" s="79" t="s">
        <v>407</v>
      </c>
      <c r="R90" s="82" t="s">
        <v>478</v>
      </c>
      <c r="S90" s="79" t="s">
        <v>512</v>
      </c>
      <c r="T90" s="79" t="s">
        <v>524</v>
      </c>
      <c r="U90" s="79"/>
      <c r="V90" s="82" t="s">
        <v>624</v>
      </c>
      <c r="W90" s="81">
        <v>43771.56638888889</v>
      </c>
      <c r="X90" s="82" t="s">
        <v>716</v>
      </c>
      <c r="Y90" s="79"/>
      <c r="Z90" s="79"/>
      <c r="AA90" s="85" t="s">
        <v>843</v>
      </c>
      <c r="AB90" s="85" t="s">
        <v>903</v>
      </c>
      <c r="AC90" s="79" t="b">
        <v>0</v>
      </c>
      <c r="AD90" s="79">
        <v>0</v>
      </c>
      <c r="AE90" s="85" t="s">
        <v>917</v>
      </c>
      <c r="AF90" s="79" t="b">
        <v>0</v>
      </c>
      <c r="AG90" s="79" t="s">
        <v>922</v>
      </c>
      <c r="AH90" s="79"/>
      <c r="AI90" s="85" t="s">
        <v>913</v>
      </c>
      <c r="AJ90" s="79" t="b">
        <v>0</v>
      </c>
      <c r="AK90" s="79">
        <v>0</v>
      </c>
      <c r="AL90" s="85" t="s">
        <v>913</v>
      </c>
      <c r="AM90" s="79" t="s">
        <v>934</v>
      </c>
      <c r="AN90" s="79" t="b">
        <v>0</v>
      </c>
      <c r="AO90" s="85" t="s">
        <v>903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268</v>
      </c>
      <c r="B91" s="64" t="s">
        <v>307</v>
      </c>
      <c r="C91" s="65" t="s">
        <v>2830</v>
      </c>
      <c r="D91" s="66">
        <v>3</v>
      </c>
      <c r="E91" s="67" t="s">
        <v>132</v>
      </c>
      <c r="F91" s="68">
        <v>35</v>
      </c>
      <c r="G91" s="65"/>
      <c r="H91" s="69"/>
      <c r="I91" s="70"/>
      <c r="J91" s="70"/>
      <c r="K91" s="34" t="s">
        <v>65</v>
      </c>
      <c r="L91" s="77">
        <v>91</v>
      </c>
      <c r="M91" s="77"/>
      <c r="N91" s="72"/>
      <c r="O91" s="79" t="s">
        <v>364</v>
      </c>
      <c r="P91" s="81">
        <v>43771.56638888889</v>
      </c>
      <c r="Q91" s="79" t="s">
        <v>407</v>
      </c>
      <c r="R91" s="82" t="s">
        <v>478</v>
      </c>
      <c r="S91" s="79" t="s">
        <v>512</v>
      </c>
      <c r="T91" s="79" t="s">
        <v>524</v>
      </c>
      <c r="U91" s="79"/>
      <c r="V91" s="82" t="s">
        <v>624</v>
      </c>
      <c r="W91" s="81">
        <v>43771.56638888889</v>
      </c>
      <c r="X91" s="82" t="s">
        <v>716</v>
      </c>
      <c r="Y91" s="79"/>
      <c r="Z91" s="79"/>
      <c r="AA91" s="85" t="s">
        <v>843</v>
      </c>
      <c r="AB91" s="85" t="s">
        <v>903</v>
      </c>
      <c r="AC91" s="79" t="b">
        <v>0</v>
      </c>
      <c r="AD91" s="79">
        <v>0</v>
      </c>
      <c r="AE91" s="85" t="s">
        <v>917</v>
      </c>
      <c r="AF91" s="79" t="b">
        <v>0</v>
      </c>
      <c r="AG91" s="79" t="s">
        <v>922</v>
      </c>
      <c r="AH91" s="79"/>
      <c r="AI91" s="85" t="s">
        <v>913</v>
      </c>
      <c r="AJ91" s="79" t="b">
        <v>0</v>
      </c>
      <c r="AK91" s="79">
        <v>0</v>
      </c>
      <c r="AL91" s="85" t="s">
        <v>913</v>
      </c>
      <c r="AM91" s="79" t="s">
        <v>934</v>
      </c>
      <c r="AN91" s="79" t="b">
        <v>0</v>
      </c>
      <c r="AO91" s="85" t="s">
        <v>903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268</v>
      </c>
      <c r="B92" s="64" t="s">
        <v>308</v>
      </c>
      <c r="C92" s="65" t="s">
        <v>2830</v>
      </c>
      <c r="D92" s="66">
        <v>3</v>
      </c>
      <c r="E92" s="67" t="s">
        <v>132</v>
      </c>
      <c r="F92" s="68">
        <v>35</v>
      </c>
      <c r="G92" s="65"/>
      <c r="H92" s="69"/>
      <c r="I92" s="70"/>
      <c r="J92" s="70"/>
      <c r="K92" s="34" t="s">
        <v>65</v>
      </c>
      <c r="L92" s="77">
        <v>92</v>
      </c>
      <c r="M92" s="77"/>
      <c r="N92" s="72"/>
      <c r="O92" s="79" t="s">
        <v>364</v>
      </c>
      <c r="P92" s="81">
        <v>43771.56638888889</v>
      </c>
      <c r="Q92" s="79" t="s">
        <v>407</v>
      </c>
      <c r="R92" s="82" t="s">
        <v>478</v>
      </c>
      <c r="S92" s="79" t="s">
        <v>512</v>
      </c>
      <c r="T92" s="79" t="s">
        <v>524</v>
      </c>
      <c r="U92" s="79"/>
      <c r="V92" s="82" t="s">
        <v>624</v>
      </c>
      <c r="W92" s="81">
        <v>43771.56638888889</v>
      </c>
      <c r="X92" s="82" t="s">
        <v>716</v>
      </c>
      <c r="Y92" s="79"/>
      <c r="Z92" s="79"/>
      <c r="AA92" s="85" t="s">
        <v>843</v>
      </c>
      <c r="AB92" s="85" t="s">
        <v>903</v>
      </c>
      <c r="AC92" s="79" t="b">
        <v>0</v>
      </c>
      <c r="AD92" s="79">
        <v>0</v>
      </c>
      <c r="AE92" s="85" t="s">
        <v>917</v>
      </c>
      <c r="AF92" s="79" t="b">
        <v>0</v>
      </c>
      <c r="AG92" s="79" t="s">
        <v>922</v>
      </c>
      <c r="AH92" s="79"/>
      <c r="AI92" s="85" t="s">
        <v>913</v>
      </c>
      <c r="AJ92" s="79" t="b">
        <v>0</v>
      </c>
      <c r="AK92" s="79">
        <v>0</v>
      </c>
      <c r="AL92" s="85" t="s">
        <v>913</v>
      </c>
      <c r="AM92" s="79" t="s">
        <v>934</v>
      </c>
      <c r="AN92" s="79" t="b">
        <v>0</v>
      </c>
      <c r="AO92" s="85" t="s">
        <v>903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268</v>
      </c>
      <c r="B93" s="64" t="s">
        <v>309</v>
      </c>
      <c r="C93" s="65" t="s">
        <v>2830</v>
      </c>
      <c r="D93" s="66">
        <v>3</v>
      </c>
      <c r="E93" s="67" t="s">
        <v>132</v>
      </c>
      <c r="F93" s="68">
        <v>35</v>
      </c>
      <c r="G93" s="65"/>
      <c r="H93" s="69"/>
      <c r="I93" s="70"/>
      <c r="J93" s="70"/>
      <c r="K93" s="34" t="s">
        <v>65</v>
      </c>
      <c r="L93" s="77">
        <v>93</v>
      </c>
      <c r="M93" s="77"/>
      <c r="N93" s="72"/>
      <c r="O93" s="79" t="s">
        <v>364</v>
      </c>
      <c r="P93" s="81">
        <v>43771.56638888889</v>
      </c>
      <c r="Q93" s="79" t="s">
        <v>407</v>
      </c>
      <c r="R93" s="82" t="s">
        <v>478</v>
      </c>
      <c r="S93" s="79" t="s">
        <v>512</v>
      </c>
      <c r="T93" s="79" t="s">
        <v>524</v>
      </c>
      <c r="U93" s="79"/>
      <c r="V93" s="82" t="s">
        <v>624</v>
      </c>
      <c r="W93" s="81">
        <v>43771.56638888889</v>
      </c>
      <c r="X93" s="82" t="s">
        <v>716</v>
      </c>
      <c r="Y93" s="79"/>
      <c r="Z93" s="79"/>
      <c r="AA93" s="85" t="s">
        <v>843</v>
      </c>
      <c r="AB93" s="85" t="s">
        <v>903</v>
      </c>
      <c r="AC93" s="79" t="b">
        <v>0</v>
      </c>
      <c r="AD93" s="79">
        <v>0</v>
      </c>
      <c r="AE93" s="85" t="s">
        <v>917</v>
      </c>
      <c r="AF93" s="79" t="b">
        <v>0</v>
      </c>
      <c r="AG93" s="79" t="s">
        <v>922</v>
      </c>
      <c r="AH93" s="79"/>
      <c r="AI93" s="85" t="s">
        <v>913</v>
      </c>
      <c r="AJ93" s="79" t="b">
        <v>0</v>
      </c>
      <c r="AK93" s="79">
        <v>0</v>
      </c>
      <c r="AL93" s="85" t="s">
        <v>913</v>
      </c>
      <c r="AM93" s="79" t="s">
        <v>934</v>
      </c>
      <c r="AN93" s="79" t="b">
        <v>0</v>
      </c>
      <c r="AO93" s="85" t="s">
        <v>903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268</v>
      </c>
      <c r="B94" s="64" t="s">
        <v>310</v>
      </c>
      <c r="C94" s="65" t="s">
        <v>2830</v>
      </c>
      <c r="D94" s="66">
        <v>3</v>
      </c>
      <c r="E94" s="67" t="s">
        <v>132</v>
      </c>
      <c r="F94" s="68">
        <v>35</v>
      </c>
      <c r="G94" s="65"/>
      <c r="H94" s="69"/>
      <c r="I94" s="70"/>
      <c r="J94" s="70"/>
      <c r="K94" s="34" t="s">
        <v>65</v>
      </c>
      <c r="L94" s="77">
        <v>94</v>
      </c>
      <c r="M94" s="77"/>
      <c r="N94" s="72"/>
      <c r="O94" s="79" t="s">
        <v>364</v>
      </c>
      <c r="P94" s="81">
        <v>43771.56638888889</v>
      </c>
      <c r="Q94" s="79" t="s">
        <v>407</v>
      </c>
      <c r="R94" s="82" t="s">
        <v>478</v>
      </c>
      <c r="S94" s="79" t="s">
        <v>512</v>
      </c>
      <c r="T94" s="79" t="s">
        <v>524</v>
      </c>
      <c r="U94" s="79"/>
      <c r="V94" s="82" t="s">
        <v>624</v>
      </c>
      <c r="W94" s="81">
        <v>43771.56638888889</v>
      </c>
      <c r="X94" s="82" t="s">
        <v>716</v>
      </c>
      <c r="Y94" s="79"/>
      <c r="Z94" s="79"/>
      <c r="AA94" s="85" t="s">
        <v>843</v>
      </c>
      <c r="AB94" s="85" t="s">
        <v>903</v>
      </c>
      <c r="AC94" s="79" t="b">
        <v>0</v>
      </c>
      <c r="AD94" s="79">
        <v>0</v>
      </c>
      <c r="AE94" s="85" t="s">
        <v>917</v>
      </c>
      <c r="AF94" s="79" t="b">
        <v>0</v>
      </c>
      <c r="AG94" s="79" t="s">
        <v>922</v>
      </c>
      <c r="AH94" s="79"/>
      <c r="AI94" s="85" t="s">
        <v>913</v>
      </c>
      <c r="AJ94" s="79" t="b">
        <v>0</v>
      </c>
      <c r="AK94" s="79">
        <v>0</v>
      </c>
      <c r="AL94" s="85" t="s">
        <v>913</v>
      </c>
      <c r="AM94" s="79" t="s">
        <v>934</v>
      </c>
      <c r="AN94" s="79" t="b">
        <v>0</v>
      </c>
      <c r="AO94" s="85" t="s">
        <v>903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268</v>
      </c>
      <c r="B95" s="64" t="s">
        <v>311</v>
      </c>
      <c r="C95" s="65" t="s">
        <v>2830</v>
      </c>
      <c r="D95" s="66">
        <v>3</v>
      </c>
      <c r="E95" s="67" t="s">
        <v>132</v>
      </c>
      <c r="F95" s="68">
        <v>35</v>
      </c>
      <c r="G95" s="65"/>
      <c r="H95" s="69"/>
      <c r="I95" s="70"/>
      <c r="J95" s="70"/>
      <c r="K95" s="34" t="s">
        <v>65</v>
      </c>
      <c r="L95" s="77">
        <v>95</v>
      </c>
      <c r="M95" s="77"/>
      <c r="N95" s="72"/>
      <c r="O95" s="79" t="s">
        <v>364</v>
      </c>
      <c r="P95" s="81">
        <v>43771.56638888889</v>
      </c>
      <c r="Q95" s="79" t="s">
        <v>407</v>
      </c>
      <c r="R95" s="82" t="s">
        <v>478</v>
      </c>
      <c r="S95" s="79" t="s">
        <v>512</v>
      </c>
      <c r="T95" s="79" t="s">
        <v>524</v>
      </c>
      <c r="U95" s="79"/>
      <c r="V95" s="82" t="s">
        <v>624</v>
      </c>
      <c r="W95" s="81">
        <v>43771.56638888889</v>
      </c>
      <c r="X95" s="82" t="s">
        <v>716</v>
      </c>
      <c r="Y95" s="79"/>
      <c r="Z95" s="79"/>
      <c r="AA95" s="85" t="s">
        <v>843</v>
      </c>
      <c r="AB95" s="85" t="s">
        <v>903</v>
      </c>
      <c r="AC95" s="79" t="b">
        <v>0</v>
      </c>
      <c r="AD95" s="79">
        <v>0</v>
      </c>
      <c r="AE95" s="85" t="s">
        <v>917</v>
      </c>
      <c r="AF95" s="79" t="b">
        <v>0</v>
      </c>
      <c r="AG95" s="79" t="s">
        <v>922</v>
      </c>
      <c r="AH95" s="79"/>
      <c r="AI95" s="85" t="s">
        <v>913</v>
      </c>
      <c r="AJ95" s="79" t="b">
        <v>0</v>
      </c>
      <c r="AK95" s="79">
        <v>0</v>
      </c>
      <c r="AL95" s="85" t="s">
        <v>913</v>
      </c>
      <c r="AM95" s="79" t="s">
        <v>934</v>
      </c>
      <c r="AN95" s="79" t="b">
        <v>0</v>
      </c>
      <c r="AO95" s="85" t="s">
        <v>903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269</v>
      </c>
      <c r="B96" s="64" t="s">
        <v>269</v>
      </c>
      <c r="C96" s="65" t="s">
        <v>2830</v>
      </c>
      <c r="D96" s="66">
        <v>3</v>
      </c>
      <c r="E96" s="67" t="s">
        <v>132</v>
      </c>
      <c r="F96" s="68">
        <v>35</v>
      </c>
      <c r="G96" s="65"/>
      <c r="H96" s="69"/>
      <c r="I96" s="70"/>
      <c r="J96" s="70"/>
      <c r="K96" s="34" t="s">
        <v>65</v>
      </c>
      <c r="L96" s="77">
        <v>96</v>
      </c>
      <c r="M96" s="77"/>
      <c r="N96" s="72"/>
      <c r="O96" s="79" t="s">
        <v>176</v>
      </c>
      <c r="P96" s="81">
        <v>43774.913194444445</v>
      </c>
      <c r="Q96" s="79" t="s">
        <v>408</v>
      </c>
      <c r="R96" s="82" t="s">
        <v>479</v>
      </c>
      <c r="S96" s="79" t="s">
        <v>513</v>
      </c>
      <c r="T96" s="79" t="s">
        <v>539</v>
      </c>
      <c r="U96" s="79"/>
      <c r="V96" s="82" t="s">
        <v>625</v>
      </c>
      <c r="W96" s="81">
        <v>43774.913194444445</v>
      </c>
      <c r="X96" s="82" t="s">
        <v>717</v>
      </c>
      <c r="Y96" s="79"/>
      <c r="Z96" s="79"/>
      <c r="AA96" s="85" t="s">
        <v>844</v>
      </c>
      <c r="AB96" s="79"/>
      <c r="AC96" s="79" t="b">
        <v>0</v>
      </c>
      <c r="AD96" s="79">
        <v>4</v>
      </c>
      <c r="AE96" s="85" t="s">
        <v>913</v>
      </c>
      <c r="AF96" s="79" t="b">
        <v>0</v>
      </c>
      <c r="AG96" s="79" t="s">
        <v>922</v>
      </c>
      <c r="AH96" s="79"/>
      <c r="AI96" s="85" t="s">
        <v>913</v>
      </c>
      <c r="AJ96" s="79" t="b">
        <v>0</v>
      </c>
      <c r="AK96" s="79">
        <v>4</v>
      </c>
      <c r="AL96" s="85" t="s">
        <v>913</v>
      </c>
      <c r="AM96" s="79" t="s">
        <v>942</v>
      </c>
      <c r="AN96" s="79" t="b">
        <v>0</v>
      </c>
      <c r="AO96" s="85" t="s">
        <v>844</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24</v>
      </c>
      <c r="BK96" s="49">
        <v>100</v>
      </c>
      <c r="BL96" s="48">
        <v>24</v>
      </c>
    </row>
    <row r="97" spans="1:64" ht="15">
      <c r="A97" s="64" t="s">
        <v>268</v>
      </c>
      <c r="B97" s="64" t="s">
        <v>269</v>
      </c>
      <c r="C97" s="65" t="s">
        <v>2830</v>
      </c>
      <c r="D97" s="66">
        <v>3</v>
      </c>
      <c r="E97" s="67" t="s">
        <v>132</v>
      </c>
      <c r="F97" s="68">
        <v>35</v>
      </c>
      <c r="G97" s="65"/>
      <c r="H97" s="69"/>
      <c r="I97" s="70"/>
      <c r="J97" s="70"/>
      <c r="K97" s="34" t="s">
        <v>65</v>
      </c>
      <c r="L97" s="77">
        <v>97</v>
      </c>
      <c r="M97" s="77"/>
      <c r="N97" s="72"/>
      <c r="O97" s="79" t="s">
        <v>364</v>
      </c>
      <c r="P97" s="81">
        <v>43771.56638888889</v>
      </c>
      <c r="Q97" s="79" t="s">
        <v>407</v>
      </c>
      <c r="R97" s="82" t="s">
        <v>478</v>
      </c>
      <c r="S97" s="79" t="s">
        <v>512</v>
      </c>
      <c r="T97" s="79" t="s">
        <v>524</v>
      </c>
      <c r="U97" s="79"/>
      <c r="V97" s="82" t="s">
        <v>624</v>
      </c>
      <c r="W97" s="81">
        <v>43771.56638888889</v>
      </c>
      <c r="X97" s="82" t="s">
        <v>716</v>
      </c>
      <c r="Y97" s="79"/>
      <c r="Z97" s="79"/>
      <c r="AA97" s="85" t="s">
        <v>843</v>
      </c>
      <c r="AB97" s="85" t="s">
        <v>903</v>
      </c>
      <c r="AC97" s="79" t="b">
        <v>0</v>
      </c>
      <c r="AD97" s="79">
        <v>0</v>
      </c>
      <c r="AE97" s="85" t="s">
        <v>917</v>
      </c>
      <c r="AF97" s="79" t="b">
        <v>0</v>
      </c>
      <c r="AG97" s="79" t="s">
        <v>922</v>
      </c>
      <c r="AH97" s="79"/>
      <c r="AI97" s="85" t="s">
        <v>913</v>
      </c>
      <c r="AJ97" s="79" t="b">
        <v>0</v>
      </c>
      <c r="AK97" s="79">
        <v>0</v>
      </c>
      <c r="AL97" s="85" t="s">
        <v>913</v>
      </c>
      <c r="AM97" s="79" t="s">
        <v>934</v>
      </c>
      <c r="AN97" s="79" t="b">
        <v>0</v>
      </c>
      <c r="AO97" s="85" t="s">
        <v>903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7</v>
      </c>
      <c r="BD97" s="48"/>
      <c r="BE97" s="49"/>
      <c r="BF97" s="48"/>
      <c r="BG97" s="49"/>
      <c r="BH97" s="48"/>
      <c r="BI97" s="49"/>
      <c r="BJ97" s="48"/>
      <c r="BK97" s="49"/>
      <c r="BL97" s="48"/>
    </row>
    <row r="98" spans="1:64" ht="15">
      <c r="A98" s="64" t="s">
        <v>268</v>
      </c>
      <c r="B98" s="64" t="s">
        <v>295</v>
      </c>
      <c r="C98" s="65" t="s">
        <v>2831</v>
      </c>
      <c r="D98" s="66">
        <v>10</v>
      </c>
      <c r="E98" s="67" t="s">
        <v>136</v>
      </c>
      <c r="F98" s="68">
        <v>12</v>
      </c>
      <c r="G98" s="65"/>
      <c r="H98" s="69"/>
      <c r="I98" s="70"/>
      <c r="J98" s="70"/>
      <c r="K98" s="34" t="s">
        <v>65</v>
      </c>
      <c r="L98" s="77">
        <v>98</v>
      </c>
      <c r="M98" s="77"/>
      <c r="N98" s="72"/>
      <c r="O98" s="79" t="s">
        <v>364</v>
      </c>
      <c r="P98" s="81">
        <v>43767.527962962966</v>
      </c>
      <c r="Q98" s="79" t="s">
        <v>405</v>
      </c>
      <c r="R98" s="82" t="s">
        <v>476</v>
      </c>
      <c r="S98" s="79" t="s">
        <v>511</v>
      </c>
      <c r="T98" s="79" t="s">
        <v>538</v>
      </c>
      <c r="U98" s="79"/>
      <c r="V98" s="82" t="s">
        <v>624</v>
      </c>
      <c r="W98" s="81">
        <v>43767.527962962966</v>
      </c>
      <c r="X98" s="82" t="s">
        <v>714</v>
      </c>
      <c r="Y98" s="79"/>
      <c r="Z98" s="79"/>
      <c r="AA98" s="85" t="s">
        <v>841</v>
      </c>
      <c r="AB98" s="79"/>
      <c r="AC98" s="79" t="b">
        <v>0</v>
      </c>
      <c r="AD98" s="79">
        <v>0</v>
      </c>
      <c r="AE98" s="85" t="s">
        <v>913</v>
      </c>
      <c r="AF98" s="79" t="b">
        <v>0</v>
      </c>
      <c r="AG98" s="79" t="s">
        <v>922</v>
      </c>
      <c r="AH98" s="79"/>
      <c r="AI98" s="85" t="s">
        <v>913</v>
      </c>
      <c r="AJ98" s="79" t="b">
        <v>0</v>
      </c>
      <c r="AK98" s="79">
        <v>1</v>
      </c>
      <c r="AL98" s="85" t="s">
        <v>913</v>
      </c>
      <c r="AM98" s="79" t="s">
        <v>933</v>
      </c>
      <c r="AN98" s="79" t="b">
        <v>0</v>
      </c>
      <c r="AO98" s="85" t="s">
        <v>841</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268</v>
      </c>
      <c r="B99" s="64" t="s">
        <v>295</v>
      </c>
      <c r="C99" s="65" t="s">
        <v>2831</v>
      </c>
      <c r="D99" s="66">
        <v>10</v>
      </c>
      <c r="E99" s="67" t="s">
        <v>136</v>
      </c>
      <c r="F99" s="68">
        <v>12</v>
      </c>
      <c r="G99" s="65"/>
      <c r="H99" s="69"/>
      <c r="I99" s="70"/>
      <c r="J99" s="70"/>
      <c r="K99" s="34" t="s">
        <v>65</v>
      </c>
      <c r="L99" s="77">
        <v>99</v>
      </c>
      <c r="M99" s="77"/>
      <c r="N99" s="72"/>
      <c r="O99" s="79" t="s">
        <v>364</v>
      </c>
      <c r="P99" s="81">
        <v>43771.56638888889</v>
      </c>
      <c r="Q99" s="79" t="s">
        <v>407</v>
      </c>
      <c r="R99" s="82" t="s">
        <v>478</v>
      </c>
      <c r="S99" s="79" t="s">
        <v>512</v>
      </c>
      <c r="T99" s="79" t="s">
        <v>524</v>
      </c>
      <c r="U99" s="79"/>
      <c r="V99" s="82" t="s">
        <v>624</v>
      </c>
      <c r="W99" s="81">
        <v>43771.56638888889</v>
      </c>
      <c r="X99" s="82" t="s">
        <v>716</v>
      </c>
      <c r="Y99" s="79"/>
      <c r="Z99" s="79"/>
      <c r="AA99" s="85" t="s">
        <v>843</v>
      </c>
      <c r="AB99" s="85" t="s">
        <v>903</v>
      </c>
      <c r="AC99" s="79" t="b">
        <v>0</v>
      </c>
      <c r="AD99" s="79">
        <v>0</v>
      </c>
      <c r="AE99" s="85" t="s">
        <v>917</v>
      </c>
      <c r="AF99" s="79" t="b">
        <v>0</v>
      </c>
      <c r="AG99" s="79" t="s">
        <v>922</v>
      </c>
      <c r="AH99" s="79"/>
      <c r="AI99" s="85" t="s">
        <v>913</v>
      </c>
      <c r="AJ99" s="79" t="b">
        <v>0</v>
      </c>
      <c r="AK99" s="79">
        <v>0</v>
      </c>
      <c r="AL99" s="85" t="s">
        <v>913</v>
      </c>
      <c r="AM99" s="79" t="s">
        <v>934</v>
      </c>
      <c r="AN99" s="79" t="b">
        <v>0</v>
      </c>
      <c r="AO99" s="85" t="s">
        <v>903</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268</v>
      </c>
      <c r="B100" s="64" t="s">
        <v>312</v>
      </c>
      <c r="C100" s="65" t="s">
        <v>2830</v>
      </c>
      <c r="D100" s="66">
        <v>3</v>
      </c>
      <c r="E100" s="67" t="s">
        <v>132</v>
      </c>
      <c r="F100" s="68">
        <v>35</v>
      </c>
      <c r="G100" s="65"/>
      <c r="H100" s="69"/>
      <c r="I100" s="70"/>
      <c r="J100" s="70"/>
      <c r="K100" s="34" t="s">
        <v>65</v>
      </c>
      <c r="L100" s="77">
        <v>100</v>
      </c>
      <c r="M100" s="77"/>
      <c r="N100" s="72"/>
      <c r="O100" s="79" t="s">
        <v>364</v>
      </c>
      <c r="P100" s="81">
        <v>43774.7028125</v>
      </c>
      <c r="Q100" s="79" t="s">
        <v>409</v>
      </c>
      <c r="R100" s="82" t="s">
        <v>480</v>
      </c>
      <c r="S100" s="79" t="s">
        <v>514</v>
      </c>
      <c r="T100" s="79" t="s">
        <v>540</v>
      </c>
      <c r="U100" s="79"/>
      <c r="V100" s="82" t="s">
        <v>624</v>
      </c>
      <c r="W100" s="81">
        <v>43774.7028125</v>
      </c>
      <c r="X100" s="82" t="s">
        <v>718</v>
      </c>
      <c r="Y100" s="79"/>
      <c r="Z100" s="79"/>
      <c r="AA100" s="85" t="s">
        <v>845</v>
      </c>
      <c r="AB100" s="85" t="s">
        <v>904</v>
      </c>
      <c r="AC100" s="79" t="b">
        <v>0</v>
      </c>
      <c r="AD100" s="79">
        <v>0</v>
      </c>
      <c r="AE100" s="85" t="s">
        <v>917</v>
      </c>
      <c r="AF100" s="79" t="b">
        <v>0</v>
      </c>
      <c r="AG100" s="79" t="s">
        <v>924</v>
      </c>
      <c r="AH100" s="79"/>
      <c r="AI100" s="85" t="s">
        <v>913</v>
      </c>
      <c r="AJ100" s="79" t="b">
        <v>0</v>
      </c>
      <c r="AK100" s="79">
        <v>0</v>
      </c>
      <c r="AL100" s="85" t="s">
        <v>913</v>
      </c>
      <c r="AM100" s="79" t="s">
        <v>933</v>
      </c>
      <c r="AN100" s="79" t="b">
        <v>0</v>
      </c>
      <c r="AO100" s="85" t="s">
        <v>904</v>
      </c>
      <c r="AP100" s="79" t="s">
        <v>176</v>
      </c>
      <c r="AQ100" s="79">
        <v>0</v>
      </c>
      <c r="AR100" s="79">
        <v>0</v>
      </c>
      <c r="AS100" s="79" t="s">
        <v>946</v>
      </c>
      <c r="AT100" s="79" t="s">
        <v>947</v>
      </c>
      <c r="AU100" s="79" t="s">
        <v>948</v>
      </c>
      <c r="AV100" s="79" t="s">
        <v>949</v>
      </c>
      <c r="AW100" s="79" t="s">
        <v>950</v>
      </c>
      <c r="AX100" s="79" t="s">
        <v>951</v>
      </c>
      <c r="AY100" s="79" t="s">
        <v>952</v>
      </c>
      <c r="AZ100" s="82" t="s">
        <v>953</v>
      </c>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268</v>
      </c>
      <c r="B101" s="64" t="s">
        <v>313</v>
      </c>
      <c r="C101" s="65" t="s">
        <v>2830</v>
      </c>
      <c r="D101" s="66">
        <v>3</v>
      </c>
      <c r="E101" s="67" t="s">
        <v>132</v>
      </c>
      <c r="F101" s="68">
        <v>35</v>
      </c>
      <c r="G101" s="65"/>
      <c r="H101" s="69"/>
      <c r="I101" s="70"/>
      <c r="J101" s="70"/>
      <c r="K101" s="34" t="s">
        <v>65</v>
      </c>
      <c r="L101" s="77">
        <v>101</v>
      </c>
      <c r="M101" s="77"/>
      <c r="N101" s="72"/>
      <c r="O101" s="79" t="s">
        <v>364</v>
      </c>
      <c r="P101" s="81">
        <v>43774.7028125</v>
      </c>
      <c r="Q101" s="79" t="s">
        <v>409</v>
      </c>
      <c r="R101" s="82" t="s">
        <v>480</v>
      </c>
      <c r="S101" s="79" t="s">
        <v>514</v>
      </c>
      <c r="T101" s="79" t="s">
        <v>540</v>
      </c>
      <c r="U101" s="79"/>
      <c r="V101" s="82" t="s">
        <v>624</v>
      </c>
      <c r="W101" s="81">
        <v>43774.7028125</v>
      </c>
      <c r="X101" s="82" t="s">
        <v>718</v>
      </c>
      <c r="Y101" s="79"/>
      <c r="Z101" s="79"/>
      <c r="AA101" s="85" t="s">
        <v>845</v>
      </c>
      <c r="AB101" s="85" t="s">
        <v>904</v>
      </c>
      <c r="AC101" s="79" t="b">
        <v>0</v>
      </c>
      <c r="AD101" s="79">
        <v>0</v>
      </c>
      <c r="AE101" s="85" t="s">
        <v>917</v>
      </c>
      <c r="AF101" s="79" t="b">
        <v>0</v>
      </c>
      <c r="AG101" s="79" t="s">
        <v>924</v>
      </c>
      <c r="AH101" s="79"/>
      <c r="AI101" s="85" t="s">
        <v>913</v>
      </c>
      <c r="AJ101" s="79" t="b">
        <v>0</v>
      </c>
      <c r="AK101" s="79">
        <v>0</v>
      </c>
      <c r="AL101" s="85" t="s">
        <v>913</v>
      </c>
      <c r="AM101" s="79" t="s">
        <v>933</v>
      </c>
      <c r="AN101" s="79" t="b">
        <v>0</v>
      </c>
      <c r="AO101" s="85" t="s">
        <v>904</v>
      </c>
      <c r="AP101" s="79" t="s">
        <v>176</v>
      </c>
      <c r="AQ101" s="79">
        <v>0</v>
      </c>
      <c r="AR101" s="79">
        <v>0</v>
      </c>
      <c r="AS101" s="79" t="s">
        <v>946</v>
      </c>
      <c r="AT101" s="79" t="s">
        <v>947</v>
      </c>
      <c r="AU101" s="79" t="s">
        <v>948</v>
      </c>
      <c r="AV101" s="79" t="s">
        <v>949</v>
      </c>
      <c r="AW101" s="79" t="s">
        <v>950</v>
      </c>
      <c r="AX101" s="79" t="s">
        <v>951</v>
      </c>
      <c r="AY101" s="79" t="s">
        <v>952</v>
      </c>
      <c r="AZ101" s="82" t="s">
        <v>953</v>
      </c>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268</v>
      </c>
      <c r="B102" s="64" t="s">
        <v>314</v>
      </c>
      <c r="C102" s="65" t="s">
        <v>2830</v>
      </c>
      <c r="D102" s="66">
        <v>3</v>
      </c>
      <c r="E102" s="67" t="s">
        <v>132</v>
      </c>
      <c r="F102" s="68">
        <v>35</v>
      </c>
      <c r="G102" s="65"/>
      <c r="H102" s="69"/>
      <c r="I102" s="70"/>
      <c r="J102" s="70"/>
      <c r="K102" s="34" t="s">
        <v>65</v>
      </c>
      <c r="L102" s="77">
        <v>102</v>
      </c>
      <c r="M102" s="77"/>
      <c r="N102" s="72"/>
      <c r="O102" s="79" t="s">
        <v>364</v>
      </c>
      <c r="P102" s="81">
        <v>43774.7028125</v>
      </c>
      <c r="Q102" s="79" t="s">
        <v>409</v>
      </c>
      <c r="R102" s="82" t="s">
        <v>480</v>
      </c>
      <c r="S102" s="79" t="s">
        <v>514</v>
      </c>
      <c r="T102" s="79" t="s">
        <v>540</v>
      </c>
      <c r="U102" s="79"/>
      <c r="V102" s="82" t="s">
        <v>624</v>
      </c>
      <c r="W102" s="81">
        <v>43774.7028125</v>
      </c>
      <c r="X102" s="82" t="s">
        <v>718</v>
      </c>
      <c r="Y102" s="79"/>
      <c r="Z102" s="79"/>
      <c r="AA102" s="85" t="s">
        <v>845</v>
      </c>
      <c r="AB102" s="85" t="s">
        <v>904</v>
      </c>
      <c r="AC102" s="79" t="b">
        <v>0</v>
      </c>
      <c r="AD102" s="79">
        <v>0</v>
      </c>
      <c r="AE102" s="85" t="s">
        <v>917</v>
      </c>
      <c r="AF102" s="79" t="b">
        <v>0</v>
      </c>
      <c r="AG102" s="79" t="s">
        <v>924</v>
      </c>
      <c r="AH102" s="79"/>
      <c r="AI102" s="85" t="s">
        <v>913</v>
      </c>
      <c r="AJ102" s="79" t="b">
        <v>0</v>
      </c>
      <c r="AK102" s="79">
        <v>0</v>
      </c>
      <c r="AL102" s="85" t="s">
        <v>913</v>
      </c>
      <c r="AM102" s="79" t="s">
        <v>933</v>
      </c>
      <c r="AN102" s="79" t="b">
        <v>0</v>
      </c>
      <c r="AO102" s="85" t="s">
        <v>904</v>
      </c>
      <c r="AP102" s="79" t="s">
        <v>176</v>
      </c>
      <c r="AQ102" s="79">
        <v>0</v>
      </c>
      <c r="AR102" s="79">
        <v>0</v>
      </c>
      <c r="AS102" s="79" t="s">
        <v>946</v>
      </c>
      <c r="AT102" s="79" t="s">
        <v>947</v>
      </c>
      <c r="AU102" s="79" t="s">
        <v>948</v>
      </c>
      <c r="AV102" s="79" t="s">
        <v>949</v>
      </c>
      <c r="AW102" s="79" t="s">
        <v>950</v>
      </c>
      <c r="AX102" s="79" t="s">
        <v>951</v>
      </c>
      <c r="AY102" s="79" t="s">
        <v>952</v>
      </c>
      <c r="AZ102" s="82" t="s">
        <v>953</v>
      </c>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268</v>
      </c>
      <c r="B103" s="64" t="s">
        <v>315</v>
      </c>
      <c r="C103" s="65" t="s">
        <v>2830</v>
      </c>
      <c r="D103" s="66">
        <v>3</v>
      </c>
      <c r="E103" s="67" t="s">
        <v>132</v>
      </c>
      <c r="F103" s="68">
        <v>35</v>
      </c>
      <c r="G103" s="65"/>
      <c r="H103" s="69"/>
      <c r="I103" s="70"/>
      <c r="J103" s="70"/>
      <c r="K103" s="34" t="s">
        <v>65</v>
      </c>
      <c r="L103" s="77">
        <v>103</v>
      </c>
      <c r="M103" s="77"/>
      <c r="N103" s="72"/>
      <c r="O103" s="79" t="s">
        <v>364</v>
      </c>
      <c r="P103" s="81">
        <v>43774.7028125</v>
      </c>
      <c r="Q103" s="79" t="s">
        <v>409</v>
      </c>
      <c r="R103" s="82" t="s">
        <v>480</v>
      </c>
      <c r="S103" s="79" t="s">
        <v>514</v>
      </c>
      <c r="T103" s="79" t="s">
        <v>540</v>
      </c>
      <c r="U103" s="79"/>
      <c r="V103" s="82" t="s">
        <v>624</v>
      </c>
      <c r="W103" s="81">
        <v>43774.7028125</v>
      </c>
      <c r="X103" s="82" t="s">
        <v>718</v>
      </c>
      <c r="Y103" s="79"/>
      <c r="Z103" s="79"/>
      <c r="AA103" s="85" t="s">
        <v>845</v>
      </c>
      <c r="AB103" s="85" t="s">
        <v>904</v>
      </c>
      <c r="AC103" s="79" t="b">
        <v>0</v>
      </c>
      <c r="AD103" s="79">
        <v>0</v>
      </c>
      <c r="AE103" s="85" t="s">
        <v>917</v>
      </c>
      <c r="AF103" s="79" t="b">
        <v>0</v>
      </c>
      <c r="AG103" s="79" t="s">
        <v>924</v>
      </c>
      <c r="AH103" s="79"/>
      <c r="AI103" s="85" t="s">
        <v>913</v>
      </c>
      <c r="AJ103" s="79" t="b">
        <v>0</v>
      </c>
      <c r="AK103" s="79">
        <v>0</v>
      </c>
      <c r="AL103" s="85" t="s">
        <v>913</v>
      </c>
      <c r="AM103" s="79" t="s">
        <v>933</v>
      </c>
      <c r="AN103" s="79" t="b">
        <v>0</v>
      </c>
      <c r="AO103" s="85" t="s">
        <v>904</v>
      </c>
      <c r="AP103" s="79" t="s">
        <v>176</v>
      </c>
      <c r="AQ103" s="79">
        <v>0</v>
      </c>
      <c r="AR103" s="79">
        <v>0</v>
      </c>
      <c r="AS103" s="79" t="s">
        <v>946</v>
      </c>
      <c r="AT103" s="79" t="s">
        <v>947</v>
      </c>
      <c r="AU103" s="79" t="s">
        <v>948</v>
      </c>
      <c r="AV103" s="79" t="s">
        <v>949</v>
      </c>
      <c r="AW103" s="79" t="s">
        <v>950</v>
      </c>
      <c r="AX103" s="79" t="s">
        <v>951</v>
      </c>
      <c r="AY103" s="79" t="s">
        <v>952</v>
      </c>
      <c r="AZ103" s="82" t="s">
        <v>953</v>
      </c>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268</v>
      </c>
      <c r="B104" s="64" t="s">
        <v>316</v>
      </c>
      <c r="C104" s="65" t="s">
        <v>2831</v>
      </c>
      <c r="D104" s="66">
        <v>10</v>
      </c>
      <c r="E104" s="67" t="s">
        <v>136</v>
      </c>
      <c r="F104" s="68">
        <v>12</v>
      </c>
      <c r="G104" s="65"/>
      <c r="H104" s="69"/>
      <c r="I104" s="70"/>
      <c r="J104" s="70"/>
      <c r="K104" s="34" t="s">
        <v>65</v>
      </c>
      <c r="L104" s="77">
        <v>104</v>
      </c>
      <c r="M104" s="77"/>
      <c r="N104" s="72"/>
      <c r="O104" s="79" t="s">
        <v>364</v>
      </c>
      <c r="P104" s="81">
        <v>43771.56638888889</v>
      </c>
      <c r="Q104" s="79" t="s">
        <v>407</v>
      </c>
      <c r="R104" s="82" t="s">
        <v>478</v>
      </c>
      <c r="S104" s="79" t="s">
        <v>512</v>
      </c>
      <c r="T104" s="79" t="s">
        <v>524</v>
      </c>
      <c r="U104" s="79"/>
      <c r="V104" s="82" t="s">
        <v>624</v>
      </c>
      <c r="W104" s="81">
        <v>43771.56638888889</v>
      </c>
      <c r="X104" s="82" t="s">
        <v>716</v>
      </c>
      <c r="Y104" s="79"/>
      <c r="Z104" s="79"/>
      <c r="AA104" s="85" t="s">
        <v>843</v>
      </c>
      <c r="AB104" s="85" t="s">
        <v>903</v>
      </c>
      <c r="AC104" s="79" t="b">
        <v>0</v>
      </c>
      <c r="AD104" s="79">
        <v>0</v>
      </c>
      <c r="AE104" s="85" t="s">
        <v>917</v>
      </c>
      <c r="AF104" s="79" t="b">
        <v>0</v>
      </c>
      <c r="AG104" s="79" t="s">
        <v>922</v>
      </c>
      <c r="AH104" s="79"/>
      <c r="AI104" s="85" t="s">
        <v>913</v>
      </c>
      <c r="AJ104" s="79" t="b">
        <v>0</v>
      </c>
      <c r="AK104" s="79">
        <v>0</v>
      </c>
      <c r="AL104" s="85" t="s">
        <v>913</v>
      </c>
      <c r="AM104" s="79" t="s">
        <v>934</v>
      </c>
      <c r="AN104" s="79" t="b">
        <v>0</v>
      </c>
      <c r="AO104" s="85" t="s">
        <v>903</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268</v>
      </c>
      <c r="B105" s="64" t="s">
        <v>316</v>
      </c>
      <c r="C105" s="65" t="s">
        <v>2831</v>
      </c>
      <c r="D105" s="66">
        <v>10</v>
      </c>
      <c r="E105" s="67" t="s">
        <v>136</v>
      </c>
      <c r="F105" s="68">
        <v>12</v>
      </c>
      <c r="G105" s="65"/>
      <c r="H105" s="69"/>
      <c r="I105" s="70"/>
      <c r="J105" s="70"/>
      <c r="K105" s="34" t="s">
        <v>65</v>
      </c>
      <c r="L105" s="77">
        <v>105</v>
      </c>
      <c r="M105" s="77"/>
      <c r="N105" s="72"/>
      <c r="O105" s="79" t="s">
        <v>364</v>
      </c>
      <c r="P105" s="81">
        <v>43774.7028125</v>
      </c>
      <c r="Q105" s="79" t="s">
        <v>409</v>
      </c>
      <c r="R105" s="82" t="s">
        <v>480</v>
      </c>
      <c r="S105" s="79" t="s">
        <v>514</v>
      </c>
      <c r="T105" s="79" t="s">
        <v>540</v>
      </c>
      <c r="U105" s="79"/>
      <c r="V105" s="82" t="s">
        <v>624</v>
      </c>
      <c r="W105" s="81">
        <v>43774.7028125</v>
      </c>
      <c r="X105" s="82" t="s">
        <v>718</v>
      </c>
      <c r="Y105" s="79"/>
      <c r="Z105" s="79"/>
      <c r="AA105" s="85" t="s">
        <v>845</v>
      </c>
      <c r="AB105" s="85" t="s">
        <v>904</v>
      </c>
      <c r="AC105" s="79" t="b">
        <v>0</v>
      </c>
      <c r="AD105" s="79">
        <v>0</v>
      </c>
      <c r="AE105" s="85" t="s">
        <v>917</v>
      </c>
      <c r="AF105" s="79" t="b">
        <v>0</v>
      </c>
      <c r="AG105" s="79" t="s">
        <v>924</v>
      </c>
      <c r="AH105" s="79"/>
      <c r="AI105" s="85" t="s">
        <v>913</v>
      </c>
      <c r="AJ105" s="79" t="b">
        <v>0</v>
      </c>
      <c r="AK105" s="79">
        <v>0</v>
      </c>
      <c r="AL105" s="85" t="s">
        <v>913</v>
      </c>
      <c r="AM105" s="79" t="s">
        <v>933</v>
      </c>
      <c r="AN105" s="79" t="b">
        <v>0</v>
      </c>
      <c r="AO105" s="85" t="s">
        <v>904</v>
      </c>
      <c r="AP105" s="79" t="s">
        <v>176</v>
      </c>
      <c r="AQ105" s="79">
        <v>0</v>
      </c>
      <c r="AR105" s="79">
        <v>0</v>
      </c>
      <c r="AS105" s="79" t="s">
        <v>946</v>
      </c>
      <c r="AT105" s="79" t="s">
        <v>947</v>
      </c>
      <c r="AU105" s="79" t="s">
        <v>948</v>
      </c>
      <c r="AV105" s="79" t="s">
        <v>949</v>
      </c>
      <c r="AW105" s="79" t="s">
        <v>950</v>
      </c>
      <c r="AX105" s="79" t="s">
        <v>951</v>
      </c>
      <c r="AY105" s="79" t="s">
        <v>952</v>
      </c>
      <c r="AZ105" s="82" t="s">
        <v>953</v>
      </c>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268</v>
      </c>
      <c r="B106" s="64" t="s">
        <v>317</v>
      </c>
      <c r="C106" s="65" t="s">
        <v>2830</v>
      </c>
      <c r="D106" s="66">
        <v>3</v>
      </c>
      <c r="E106" s="67" t="s">
        <v>132</v>
      </c>
      <c r="F106" s="68">
        <v>35</v>
      </c>
      <c r="G106" s="65"/>
      <c r="H106" s="69"/>
      <c r="I106" s="70"/>
      <c r="J106" s="70"/>
      <c r="K106" s="34" t="s">
        <v>65</v>
      </c>
      <c r="L106" s="77">
        <v>106</v>
      </c>
      <c r="M106" s="77"/>
      <c r="N106" s="72"/>
      <c r="O106" s="79" t="s">
        <v>365</v>
      </c>
      <c r="P106" s="81">
        <v>43771.56638888889</v>
      </c>
      <c r="Q106" s="79" t="s">
        <v>407</v>
      </c>
      <c r="R106" s="82" t="s">
        <v>478</v>
      </c>
      <c r="S106" s="79" t="s">
        <v>512</v>
      </c>
      <c r="T106" s="79" t="s">
        <v>524</v>
      </c>
      <c r="U106" s="79"/>
      <c r="V106" s="82" t="s">
        <v>624</v>
      </c>
      <c r="W106" s="81">
        <v>43771.56638888889</v>
      </c>
      <c r="X106" s="82" t="s">
        <v>716</v>
      </c>
      <c r="Y106" s="79"/>
      <c r="Z106" s="79"/>
      <c r="AA106" s="85" t="s">
        <v>843</v>
      </c>
      <c r="AB106" s="85" t="s">
        <v>903</v>
      </c>
      <c r="AC106" s="79" t="b">
        <v>0</v>
      </c>
      <c r="AD106" s="79">
        <v>0</v>
      </c>
      <c r="AE106" s="85" t="s">
        <v>917</v>
      </c>
      <c r="AF106" s="79" t="b">
        <v>0</v>
      </c>
      <c r="AG106" s="79" t="s">
        <v>922</v>
      </c>
      <c r="AH106" s="79"/>
      <c r="AI106" s="85" t="s">
        <v>913</v>
      </c>
      <c r="AJ106" s="79" t="b">
        <v>0</v>
      </c>
      <c r="AK106" s="79">
        <v>0</v>
      </c>
      <c r="AL106" s="85" t="s">
        <v>913</v>
      </c>
      <c r="AM106" s="79" t="s">
        <v>934</v>
      </c>
      <c r="AN106" s="79" t="b">
        <v>0</v>
      </c>
      <c r="AO106" s="85" t="s">
        <v>903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268</v>
      </c>
      <c r="B107" s="64" t="s">
        <v>317</v>
      </c>
      <c r="C107" s="65" t="s">
        <v>2830</v>
      </c>
      <c r="D107" s="66">
        <v>3</v>
      </c>
      <c r="E107" s="67" t="s">
        <v>132</v>
      </c>
      <c r="F107" s="68">
        <v>35</v>
      </c>
      <c r="G107" s="65"/>
      <c r="H107" s="69"/>
      <c r="I107" s="70"/>
      <c r="J107" s="70"/>
      <c r="K107" s="34" t="s">
        <v>65</v>
      </c>
      <c r="L107" s="77">
        <v>107</v>
      </c>
      <c r="M107" s="77"/>
      <c r="N107" s="72"/>
      <c r="O107" s="79" t="s">
        <v>364</v>
      </c>
      <c r="P107" s="81">
        <v>43774.7028125</v>
      </c>
      <c r="Q107" s="79" t="s">
        <v>409</v>
      </c>
      <c r="R107" s="82" t="s">
        <v>480</v>
      </c>
      <c r="S107" s="79" t="s">
        <v>514</v>
      </c>
      <c r="T107" s="79" t="s">
        <v>540</v>
      </c>
      <c r="U107" s="79"/>
      <c r="V107" s="82" t="s">
        <v>624</v>
      </c>
      <c r="W107" s="81">
        <v>43774.7028125</v>
      </c>
      <c r="X107" s="82" t="s">
        <v>718</v>
      </c>
      <c r="Y107" s="79"/>
      <c r="Z107" s="79"/>
      <c r="AA107" s="85" t="s">
        <v>845</v>
      </c>
      <c r="AB107" s="85" t="s">
        <v>904</v>
      </c>
      <c r="AC107" s="79" t="b">
        <v>0</v>
      </c>
      <c r="AD107" s="79">
        <v>0</v>
      </c>
      <c r="AE107" s="85" t="s">
        <v>917</v>
      </c>
      <c r="AF107" s="79" t="b">
        <v>0</v>
      </c>
      <c r="AG107" s="79" t="s">
        <v>924</v>
      </c>
      <c r="AH107" s="79"/>
      <c r="AI107" s="85" t="s">
        <v>913</v>
      </c>
      <c r="AJ107" s="79" t="b">
        <v>0</v>
      </c>
      <c r="AK107" s="79">
        <v>0</v>
      </c>
      <c r="AL107" s="85" t="s">
        <v>913</v>
      </c>
      <c r="AM107" s="79" t="s">
        <v>933</v>
      </c>
      <c r="AN107" s="79" t="b">
        <v>0</v>
      </c>
      <c r="AO107" s="85" t="s">
        <v>904</v>
      </c>
      <c r="AP107" s="79" t="s">
        <v>176</v>
      </c>
      <c r="AQ107" s="79">
        <v>0</v>
      </c>
      <c r="AR107" s="79">
        <v>0</v>
      </c>
      <c r="AS107" s="79" t="s">
        <v>946</v>
      </c>
      <c r="AT107" s="79" t="s">
        <v>947</v>
      </c>
      <c r="AU107" s="79" t="s">
        <v>948</v>
      </c>
      <c r="AV107" s="79" t="s">
        <v>949</v>
      </c>
      <c r="AW107" s="79" t="s">
        <v>950</v>
      </c>
      <c r="AX107" s="79" t="s">
        <v>951</v>
      </c>
      <c r="AY107" s="79" t="s">
        <v>952</v>
      </c>
      <c r="AZ107" s="82" t="s">
        <v>953</v>
      </c>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270</v>
      </c>
      <c r="B108" s="64" t="s">
        <v>271</v>
      </c>
      <c r="C108" s="65" t="s">
        <v>2830</v>
      </c>
      <c r="D108" s="66">
        <v>3</v>
      </c>
      <c r="E108" s="67" t="s">
        <v>132</v>
      </c>
      <c r="F108" s="68">
        <v>35</v>
      </c>
      <c r="G108" s="65"/>
      <c r="H108" s="69"/>
      <c r="I108" s="70"/>
      <c r="J108" s="70"/>
      <c r="K108" s="34" t="s">
        <v>65</v>
      </c>
      <c r="L108" s="77">
        <v>108</v>
      </c>
      <c r="M108" s="77"/>
      <c r="N108" s="72"/>
      <c r="O108" s="79" t="s">
        <v>364</v>
      </c>
      <c r="P108" s="81">
        <v>43775.00950231482</v>
      </c>
      <c r="Q108" s="79" t="s">
        <v>390</v>
      </c>
      <c r="R108" s="79"/>
      <c r="S108" s="79"/>
      <c r="T108" s="79"/>
      <c r="U108" s="79"/>
      <c r="V108" s="82" t="s">
        <v>626</v>
      </c>
      <c r="W108" s="81">
        <v>43775.00950231482</v>
      </c>
      <c r="X108" s="82" t="s">
        <v>719</v>
      </c>
      <c r="Y108" s="79"/>
      <c r="Z108" s="79"/>
      <c r="AA108" s="85" t="s">
        <v>846</v>
      </c>
      <c r="AB108" s="79"/>
      <c r="AC108" s="79" t="b">
        <v>0</v>
      </c>
      <c r="AD108" s="79">
        <v>0</v>
      </c>
      <c r="AE108" s="85" t="s">
        <v>913</v>
      </c>
      <c r="AF108" s="79" t="b">
        <v>0</v>
      </c>
      <c r="AG108" s="79" t="s">
        <v>922</v>
      </c>
      <c r="AH108" s="79"/>
      <c r="AI108" s="85" t="s">
        <v>913</v>
      </c>
      <c r="AJ108" s="79" t="b">
        <v>0</v>
      </c>
      <c r="AK108" s="79">
        <v>10</v>
      </c>
      <c r="AL108" s="85" t="s">
        <v>854</v>
      </c>
      <c r="AM108" s="79" t="s">
        <v>930</v>
      </c>
      <c r="AN108" s="79" t="b">
        <v>0</v>
      </c>
      <c r="AO108" s="85" t="s">
        <v>854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24</v>
      </c>
      <c r="BK108" s="49">
        <v>100</v>
      </c>
      <c r="BL108" s="48">
        <v>24</v>
      </c>
    </row>
    <row r="109" spans="1:64" ht="15">
      <c r="A109" s="64" t="s">
        <v>268</v>
      </c>
      <c r="B109" s="64" t="s">
        <v>270</v>
      </c>
      <c r="C109" s="65" t="s">
        <v>2830</v>
      </c>
      <c r="D109" s="66">
        <v>3</v>
      </c>
      <c r="E109" s="67" t="s">
        <v>132</v>
      </c>
      <c r="F109" s="68">
        <v>35</v>
      </c>
      <c r="G109" s="65"/>
      <c r="H109" s="69"/>
      <c r="I109" s="70"/>
      <c r="J109" s="70"/>
      <c r="K109" s="34" t="s">
        <v>65</v>
      </c>
      <c r="L109" s="77">
        <v>109</v>
      </c>
      <c r="M109" s="77"/>
      <c r="N109" s="72"/>
      <c r="O109" s="79" t="s">
        <v>364</v>
      </c>
      <c r="P109" s="81">
        <v>43774.7028125</v>
      </c>
      <c r="Q109" s="79" t="s">
        <v>409</v>
      </c>
      <c r="R109" s="82" t="s">
        <v>480</v>
      </c>
      <c r="S109" s="79" t="s">
        <v>514</v>
      </c>
      <c r="T109" s="79" t="s">
        <v>540</v>
      </c>
      <c r="U109" s="79"/>
      <c r="V109" s="82" t="s">
        <v>624</v>
      </c>
      <c r="W109" s="81">
        <v>43774.7028125</v>
      </c>
      <c r="X109" s="82" t="s">
        <v>718</v>
      </c>
      <c r="Y109" s="79"/>
      <c r="Z109" s="79"/>
      <c r="AA109" s="85" t="s">
        <v>845</v>
      </c>
      <c r="AB109" s="85" t="s">
        <v>904</v>
      </c>
      <c r="AC109" s="79" t="b">
        <v>0</v>
      </c>
      <c r="AD109" s="79">
        <v>0</v>
      </c>
      <c r="AE109" s="85" t="s">
        <v>917</v>
      </c>
      <c r="AF109" s="79" t="b">
        <v>0</v>
      </c>
      <c r="AG109" s="79" t="s">
        <v>924</v>
      </c>
      <c r="AH109" s="79"/>
      <c r="AI109" s="85" t="s">
        <v>913</v>
      </c>
      <c r="AJ109" s="79" t="b">
        <v>0</v>
      </c>
      <c r="AK109" s="79">
        <v>0</v>
      </c>
      <c r="AL109" s="85" t="s">
        <v>913</v>
      </c>
      <c r="AM109" s="79" t="s">
        <v>933</v>
      </c>
      <c r="AN109" s="79" t="b">
        <v>0</v>
      </c>
      <c r="AO109" s="85" t="s">
        <v>904</v>
      </c>
      <c r="AP109" s="79" t="s">
        <v>176</v>
      </c>
      <c r="AQ109" s="79">
        <v>0</v>
      </c>
      <c r="AR109" s="79">
        <v>0</v>
      </c>
      <c r="AS109" s="79" t="s">
        <v>946</v>
      </c>
      <c r="AT109" s="79" t="s">
        <v>947</v>
      </c>
      <c r="AU109" s="79" t="s">
        <v>948</v>
      </c>
      <c r="AV109" s="79" t="s">
        <v>949</v>
      </c>
      <c r="AW109" s="79" t="s">
        <v>950</v>
      </c>
      <c r="AX109" s="79" t="s">
        <v>951</v>
      </c>
      <c r="AY109" s="79" t="s">
        <v>952</v>
      </c>
      <c r="AZ109" s="82" t="s">
        <v>953</v>
      </c>
      <c r="BA109">
        <v>1</v>
      </c>
      <c r="BB109" s="78" t="str">
        <f>REPLACE(INDEX(GroupVertices[Group],MATCH(Edges[[#This Row],[Vertex 1]],GroupVertices[Vertex],0)),1,1,"")</f>
        <v>1</v>
      </c>
      <c r="BC109" s="78" t="str">
        <f>REPLACE(INDEX(GroupVertices[Group],MATCH(Edges[[#This Row],[Vertex 2]],GroupVertices[Vertex],0)),1,1,"")</f>
        <v>3</v>
      </c>
      <c r="BD109" s="48"/>
      <c r="BE109" s="49"/>
      <c r="BF109" s="48"/>
      <c r="BG109" s="49"/>
      <c r="BH109" s="48"/>
      <c r="BI109" s="49"/>
      <c r="BJ109" s="48"/>
      <c r="BK109" s="49"/>
      <c r="BL109" s="48"/>
    </row>
    <row r="110" spans="1:64" ht="15">
      <c r="A110" s="64" t="s">
        <v>268</v>
      </c>
      <c r="B110" s="64" t="s">
        <v>318</v>
      </c>
      <c r="C110" s="65" t="s">
        <v>2830</v>
      </c>
      <c r="D110" s="66">
        <v>3</v>
      </c>
      <c r="E110" s="67" t="s">
        <v>132</v>
      </c>
      <c r="F110" s="68">
        <v>35</v>
      </c>
      <c r="G110" s="65"/>
      <c r="H110" s="69"/>
      <c r="I110" s="70"/>
      <c r="J110" s="70"/>
      <c r="K110" s="34" t="s">
        <v>65</v>
      </c>
      <c r="L110" s="77">
        <v>110</v>
      </c>
      <c r="M110" s="77"/>
      <c r="N110" s="72"/>
      <c r="O110" s="79" t="s">
        <v>364</v>
      </c>
      <c r="P110" s="81">
        <v>43774.7028125</v>
      </c>
      <c r="Q110" s="79" t="s">
        <v>409</v>
      </c>
      <c r="R110" s="82" t="s">
        <v>480</v>
      </c>
      <c r="S110" s="79" t="s">
        <v>514</v>
      </c>
      <c r="T110" s="79" t="s">
        <v>540</v>
      </c>
      <c r="U110" s="79"/>
      <c r="V110" s="82" t="s">
        <v>624</v>
      </c>
      <c r="W110" s="81">
        <v>43774.7028125</v>
      </c>
      <c r="X110" s="82" t="s">
        <v>718</v>
      </c>
      <c r="Y110" s="79"/>
      <c r="Z110" s="79"/>
      <c r="AA110" s="85" t="s">
        <v>845</v>
      </c>
      <c r="AB110" s="85" t="s">
        <v>904</v>
      </c>
      <c r="AC110" s="79" t="b">
        <v>0</v>
      </c>
      <c r="AD110" s="79">
        <v>0</v>
      </c>
      <c r="AE110" s="85" t="s">
        <v>917</v>
      </c>
      <c r="AF110" s="79" t="b">
        <v>0</v>
      </c>
      <c r="AG110" s="79" t="s">
        <v>924</v>
      </c>
      <c r="AH110" s="79"/>
      <c r="AI110" s="85" t="s">
        <v>913</v>
      </c>
      <c r="AJ110" s="79" t="b">
        <v>0</v>
      </c>
      <c r="AK110" s="79">
        <v>0</v>
      </c>
      <c r="AL110" s="85" t="s">
        <v>913</v>
      </c>
      <c r="AM110" s="79" t="s">
        <v>933</v>
      </c>
      <c r="AN110" s="79" t="b">
        <v>0</v>
      </c>
      <c r="AO110" s="85" t="s">
        <v>904</v>
      </c>
      <c r="AP110" s="79" t="s">
        <v>176</v>
      </c>
      <c r="AQ110" s="79">
        <v>0</v>
      </c>
      <c r="AR110" s="79">
        <v>0</v>
      </c>
      <c r="AS110" s="79" t="s">
        <v>946</v>
      </c>
      <c r="AT110" s="79" t="s">
        <v>947</v>
      </c>
      <c r="AU110" s="79" t="s">
        <v>948</v>
      </c>
      <c r="AV110" s="79" t="s">
        <v>949</v>
      </c>
      <c r="AW110" s="79" t="s">
        <v>950</v>
      </c>
      <c r="AX110" s="79" t="s">
        <v>951</v>
      </c>
      <c r="AY110" s="79" t="s">
        <v>952</v>
      </c>
      <c r="AZ110" s="82" t="s">
        <v>953</v>
      </c>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268</v>
      </c>
      <c r="B111" s="64" t="s">
        <v>319</v>
      </c>
      <c r="C111" s="65" t="s">
        <v>2831</v>
      </c>
      <c r="D111" s="66">
        <v>10</v>
      </c>
      <c r="E111" s="67" t="s">
        <v>136</v>
      </c>
      <c r="F111" s="68">
        <v>12</v>
      </c>
      <c r="G111" s="65"/>
      <c r="H111" s="69"/>
      <c r="I111" s="70"/>
      <c r="J111" s="70"/>
      <c r="K111" s="34" t="s">
        <v>65</v>
      </c>
      <c r="L111" s="77">
        <v>111</v>
      </c>
      <c r="M111" s="77"/>
      <c r="N111" s="72"/>
      <c r="O111" s="79" t="s">
        <v>364</v>
      </c>
      <c r="P111" s="81">
        <v>43767.527962962966</v>
      </c>
      <c r="Q111" s="79" t="s">
        <v>405</v>
      </c>
      <c r="R111" s="82" t="s">
        <v>476</v>
      </c>
      <c r="S111" s="79" t="s">
        <v>511</v>
      </c>
      <c r="T111" s="79" t="s">
        <v>538</v>
      </c>
      <c r="U111" s="79"/>
      <c r="V111" s="82" t="s">
        <v>624</v>
      </c>
      <c r="W111" s="81">
        <v>43767.527962962966</v>
      </c>
      <c r="X111" s="82" t="s">
        <v>714</v>
      </c>
      <c r="Y111" s="79"/>
      <c r="Z111" s="79"/>
      <c r="AA111" s="85" t="s">
        <v>841</v>
      </c>
      <c r="AB111" s="79"/>
      <c r="AC111" s="79" t="b">
        <v>0</v>
      </c>
      <c r="AD111" s="79">
        <v>0</v>
      </c>
      <c r="AE111" s="85" t="s">
        <v>913</v>
      </c>
      <c r="AF111" s="79" t="b">
        <v>0</v>
      </c>
      <c r="AG111" s="79" t="s">
        <v>922</v>
      </c>
      <c r="AH111" s="79"/>
      <c r="AI111" s="85" t="s">
        <v>913</v>
      </c>
      <c r="AJ111" s="79" t="b">
        <v>0</v>
      </c>
      <c r="AK111" s="79">
        <v>1</v>
      </c>
      <c r="AL111" s="85" t="s">
        <v>913</v>
      </c>
      <c r="AM111" s="79" t="s">
        <v>933</v>
      </c>
      <c r="AN111" s="79" t="b">
        <v>0</v>
      </c>
      <c r="AO111" s="85" t="s">
        <v>841</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1</v>
      </c>
      <c r="BE111" s="49">
        <v>4.761904761904762</v>
      </c>
      <c r="BF111" s="48">
        <v>0</v>
      </c>
      <c r="BG111" s="49">
        <v>0</v>
      </c>
      <c r="BH111" s="48">
        <v>0</v>
      </c>
      <c r="BI111" s="49">
        <v>0</v>
      </c>
      <c r="BJ111" s="48">
        <v>20</v>
      </c>
      <c r="BK111" s="49">
        <v>95.23809523809524</v>
      </c>
      <c r="BL111" s="48">
        <v>21</v>
      </c>
    </row>
    <row r="112" spans="1:64" ht="15">
      <c r="A112" s="64" t="s">
        <v>268</v>
      </c>
      <c r="B112" s="64" t="s">
        <v>319</v>
      </c>
      <c r="C112" s="65" t="s">
        <v>2831</v>
      </c>
      <c r="D112" s="66">
        <v>10</v>
      </c>
      <c r="E112" s="67" t="s">
        <v>136</v>
      </c>
      <c r="F112" s="68">
        <v>12</v>
      </c>
      <c r="G112" s="65"/>
      <c r="H112" s="69"/>
      <c r="I112" s="70"/>
      <c r="J112" s="70"/>
      <c r="K112" s="34" t="s">
        <v>65</v>
      </c>
      <c r="L112" s="77">
        <v>112</v>
      </c>
      <c r="M112" s="77"/>
      <c r="N112" s="72"/>
      <c r="O112" s="79" t="s">
        <v>364</v>
      </c>
      <c r="P112" s="81">
        <v>43774.7028125</v>
      </c>
      <c r="Q112" s="79" t="s">
        <v>409</v>
      </c>
      <c r="R112" s="82" t="s">
        <v>480</v>
      </c>
      <c r="S112" s="79" t="s">
        <v>514</v>
      </c>
      <c r="T112" s="79" t="s">
        <v>540</v>
      </c>
      <c r="U112" s="79"/>
      <c r="V112" s="82" t="s">
        <v>624</v>
      </c>
      <c r="W112" s="81">
        <v>43774.7028125</v>
      </c>
      <c r="X112" s="82" t="s">
        <v>718</v>
      </c>
      <c r="Y112" s="79"/>
      <c r="Z112" s="79"/>
      <c r="AA112" s="85" t="s">
        <v>845</v>
      </c>
      <c r="AB112" s="85" t="s">
        <v>904</v>
      </c>
      <c r="AC112" s="79" t="b">
        <v>0</v>
      </c>
      <c r="AD112" s="79">
        <v>0</v>
      </c>
      <c r="AE112" s="85" t="s">
        <v>917</v>
      </c>
      <c r="AF112" s="79" t="b">
        <v>0</v>
      </c>
      <c r="AG112" s="79" t="s">
        <v>924</v>
      </c>
      <c r="AH112" s="79"/>
      <c r="AI112" s="85" t="s">
        <v>913</v>
      </c>
      <c r="AJ112" s="79" t="b">
        <v>0</v>
      </c>
      <c r="AK112" s="79">
        <v>0</v>
      </c>
      <c r="AL112" s="85" t="s">
        <v>913</v>
      </c>
      <c r="AM112" s="79" t="s">
        <v>933</v>
      </c>
      <c r="AN112" s="79" t="b">
        <v>0</v>
      </c>
      <c r="AO112" s="85" t="s">
        <v>904</v>
      </c>
      <c r="AP112" s="79" t="s">
        <v>176</v>
      </c>
      <c r="AQ112" s="79">
        <v>0</v>
      </c>
      <c r="AR112" s="79">
        <v>0</v>
      </c>
      <c r="AS112" s="79" t="s">
        <v>946</v>
      </c>
      <c r="AT112" s="79" t="s">
        <v>947</v>
      </c>
      <c r="AU112" s="79" t="s">
        <v>948</v>
      </c>
      <c r="AV112" s="79" t="s">
        <v>949</v>
      </c>
      <c r="AW112" s="79" t="s">
        <v>950</v>
      </c>
      <c r="AX112" s="79" t="s">
        <v>951</v>
      </c>
      <c r="AY112" s="79" t="s">
        <v>952</v>
      </c>
      <c r="AZ112" s="82" t="s">
        <v>953</v>
      </c>
      <c r="BA112">
        <v>2</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268</v>
      </c>
      <c r="B113" s="64" t="s">
        <v>294</v>
      </c>
      <c r="C113" s="65" t="s">
        <v>2831</v>
      </c>
      <c r="D113" s="66">
        <v>10</v>
      </c>
      <c r="E113" s="67" t="s">
        <v>136</v>
      </c>
      <c r="F113" s="68">
        <v>12</v>
      </c>
      <c r="G113" s="65"/>
      <c r="H113" s="69"/>
      <c r="I113" s="70"/>
      <c r="J113" s="70"/>
      <c r="K113" s="34" t="s">
        <v>65</v>
      </c>
      <c r="L113" s="77">
        <v>113</v>
      </c>
      <c r="M113" s="77"/>
      <c r="N113" s="72"/>
      <c r="O113" s="79" t="s">
        <v>364</v>
      </c>
      <c r="P113" s="81">
        <v>43764.57195601852</v>
      </c>
      <c r="Q113" s="79" t="s">
        <v>404</v>
      </c>
      <c r="R113" s="82" t="s">
        <v>475</v>
      </c>
      <c r="S113" s="79" t="s">
        <v>499</v>
      </c>
      <c r="T113" s="79" t="s">
        <v>522</v>
      </c>
      <c r="U113" s="79"/>
      <c r="V113" s="82" t="s">
        <v>624</v>
      </c>
      <c r="W113" s="81">
        <v>43764.57195601852</v>
      </c>
      <c r="X113" s="82" t="s">
        <v>713</v>
      </c>
      <c r="Y113" s="79"/>
      <c r="Z113" s="79"/>
      <c r="AA113" s="85" t="s">
        <v>840</v>
      </c>
      <c r="AB113" s="79"/>
      <c r="AC113" s="79" t="b">
        <v>0</v>
      </c>
      <c r="AD113" s="79">
        <v>3</v>
      </c>
      <c r="AE113" s="85" t="s">
        <v>913</v>
      </c>
      <c r="AF113" s="79" t="b">
        <v>0</v>
      </c>
      <c r="AG113" s="79" t="s">
        <v>922</v>
      </c>
      <c r="AH113" s="79"/>
      <c r="AI113" s="85" t="s">
        <v>913</v>
      </c>
      <c r="AJ113" s="79" t="b">
        <v>0</v>
      </c>
      <c r="AK113" s="79">
        <v>4</v>
      </c>
      <c r="AL113" s="85" t="s">
        <v>913</v>
      </c>
      <c r="AM113" s="79" t="s">
        <v>934</v>
      </c>
      <c r="AN113" s="79" t="b">
        <v>1</v>
      </c>
      <c r="AO113" s="85" t="s">
        <v>840</v>
      </c>
      <c r="AP113" s="79" t="s">
        <v>945</v>
      </c>
      <c r="AQ113" s="79">
        <v>0</v>
      </c>
      <c r="AR113" s="79">
        <v>0</v>
      </c>
      <c r="AS113" s="79"/>
      <c r="AT113" s="79"/>
      <c r="AU113" s="79"/>
      <c r="AV113" s="79"/>
      <c r="AW113" s="79"/>
      <c r="AX113" s="79"/>
      <c r="AY113" s="79"/>
      <c r="AZ113" s="79"/>
      <c r="BA113">
        <v>4</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12</v>
      </c>
      <c r="BK113" s="49">
        <v>100</v>
      </c>
      <c r="BL113" s="48">
        <v>12</v>
      </c>
    </row>
    <row r="114" spans="1:64" ht="15">
      <c r="A114" s="64" t="s">
        <v>268</v>
      </c>
      <c r="B114" s="64" t="s">
        <v>294</v>
      </c>
      <c r="C114" s="65" t="s">
        <v>2831</v>
      </c>
      <c r="D114" s="66">
        <v>10</v>
      </c>
      <c r="E114" s="67" t="s">
        <v>136</v>
      </c>
      <c r="F114" s="68">
        <v>12</v>
      </c>
      <c r="G114" s="65"/>
      <c r="H114" s="69"/>
      <c r="I114" s="70"/>
      <c r="J114" s="70"/>
      <c r="K114" s="34" t="s">
        <v>65</v>
      </c>
      <c r="L114" s="77">
        <v>114</v>
      </c>
      <c r="M114" s="77"/>
      <c r="N114" s="72"/>
      <c r="O114" s="79" t="s">
        <v>364</v>
      </c>
      <c r="P114" s="81">
        <v>43771.46428240741</v>
      </c>
      <c r="Q114" s="79" t="s">
        <v>410</v>
      </c>
      <c r="R114" s="79"/>
      <c r="S114" s="79"/>
      <c r="T114" s="79" t="s">
        <v>541</v>
      </c>
      <c r="U114" s="79"/>
      <c r="V114" s="82" t="s">
        <v>624</v>
      </c>
      <c r="W114" s="81">
        <v>43771.46428240741</v>
      </c>
      <c r="X114" s="82" t="s">
        <v>720</v>
      </c>
      <c r="Y114" s="79"/>
      <c r="Z114" s="79"/>
      <c r="AA114" s="85" t="s">
        <v>847</v>
      </c>
      <c r="AB114" s="85" t="s">
        <v>905</v>
      </c>
      <c r="AC114" s="79" t="b">
        <v>0</v>
      </c>
      <c r="AD114" s="79">
        <v>2</v>
      </c>
      <c r="AE114" s="85" t="s">
        <v>917</v>
      </c>
      <c r="AF114" s="79" t="b">
        <v>0</v>
      </c>
      <c r="AG114" s="79" t="s">
        <v>922</v>
      </c>
      <c r="AH114" s="79"/>
      <c r="AI114" s="85" t="s">
        <v>913</v>
      </c>
      <c r="AJ114" s="79" t="b">
        <v>0</v>
      </c>
      <c r="AK114" s="79">
        <v>0</v>
      </c>
      <c r="AL114" s="85" t="s">
        <v>913</v>
      </c>
      <c r="AM114" s="79" t="s">
        <v>933</v>
      </c>
      <c r="AN114" s="79" t="b">
        <v>0</v>
      </c>
      <c r="AO114" s="85" t="s">
        <v>905</v>
      </c>
      <c r="AP114" s="79" t="s">
        <v>176</v>
      </c>
      <c r="AQ114" s="79">
        <v>0</v>
      </c>
      <c r="AR114" s="79">
        <v>0</v>
      </c>
      <c r="AS114" s="79" t="s">
        <v>946</v>
      </c>
      <c r="AT114" s="79" t="s">
        <v>947</v>
      </c>
      <c r="AU114" s="79" t="s">
        <v>948</v>
      </c>
      <c r="AV114" s="79" t="s">
        <v>949</v>
      </c>
      <c r="AW114" s="79" t="s">
        <v>950</v>
      </c>
      <c r="AX114" s="79" t="s">
        <v>951</v>
      </c>
      <c r="AY114" s="79" t="s">
        <v>952</v>
      </c>
      <c r="AZ114" s="82" t="s">
        <v>953</v>
      </c>
      <c r="BA114">
        <v>4</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34</v>
      </c>
      <c r="BK114" s="49">
        <v>100</v>
      </c>
      <c r="BL114" s="48">
        <v>34</v>
      </c>
    </row>
    <row r="115" spans="1:64" ht="15">
      <c r="A115" s="64" t="s">
        <v>268</v>
      </c>
      <c r="B115" s="64" t="s">
        <v>294</v>
      </c>
      <c r="C115" s="65" t="s">
        <v>2831</v>
      </c>
      <c r="D115" s="66">
        <v>10</v>
      </c>
      <c r="E115" s="67" t="s">
        <v>136</v>
      </c>
      <c r="F115" s="68">
        <v>12</v>
      </c>
      <c r="G115" s="65"/>
      <c r="H115" s="69"/>
      <c r="I115" s="70"/>
      <c r="J115" s="70"/>
      <c r="K115" s="34" t="s">
        <v>65</v>
      </c>
      <c r="L115" s="77">
        <v>115</v>
      </c>
      <c r="M115" s="77"/>
      <c r="N115" s="72"/>
      <c r="O115" s="79" t="s">
        <v>364</v>
      </c>
      <c r="P115" s="81">
        <v>43771.56638888889</v>
      </c>
      <c r="Q115" s="79" t="s">
        <v>407</v>
      </c>
      <c r="R115" s="82" t="s">
        <v>478</v>
      </c>
      <c r="S115" s="79" t="s">
        <v>512</v>
      </c>
      <c r="T115" s="79" t="s">
        <v>524</v>
      </c>
      <c r="U115" s="79"/>
      <c r="V115" s="82" t="s">
        <v>624</v>
      </c>
      <c r="W115" s="81">
        <v>43771.56638888889</v>
      </c>
      <c r="X115" s="82" t="s">
        <v>716</v>
      </c>
      <c r="Y115" s="79"/>
      <c r="Z115" s="79"/>
      <c r="AA115" s="85" t="s">
        <v>843</v>
      </c>
      <c r="AB115" s="85" t="s">
        <v>903</v>
      </c>
      <c r="AC115" s="79" t="b">
        <v>0</v>
      </c>
      <c r="AD115" s="79">
        <v>0</v>
      </c>
      <c r="AE115" s="85" t="s">
        <v>917</v>
      </c>
      <c r="AF115" s="79" t="b">
        <v>0</v>
      </c>
      <c r="AG115" s="79" t="s">
        <v>922</v>
      </c>
      <c r="AH115" s="79"/>
      <c r="AI115" s="85" t="s">
        <v>913</v>
      </c>
      <c r="AJ115" s="79" t="b">
        <v>0</v>
      </c>
      <c r="AK115" s="79">
        <v>0</v>
      </c>
      <c r="AL115" s="85" t="s">
        <v>913</v>
      </c>
      <c r="AM115" s="79" t="s">
        <v>934</v>
      </c>
      <c r="AN115" s="79" t="b">
        <v>0</v>
      </c>
      <c r="AO115" s="85" t="s">
        <v>903</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268</v>
      </c>
      <c r="B116" s="64" t="s">
        <v>294</v>
      </c>
      <c r="C116" s="65" t="s">
        <v>2831</v>
      </c>
      <c r="D116" s="66">
        <v>10</v>
      </c>
      <c r="E116" s="67" t="s">
        <v>136</v>
      </c>
      <c r="F116" s="68">
        <v>12</v>
      </c>
      <c r="G116" s="65"/>
      <c r="H116" s="69"/>
      <c r="I116" s="70"/>
      <c r="J116" s="70"/>
      <c r="K116" s="34" t="s">
        <v>65</v>
      </c>
      <c r="L116" s="77">
        <v>116</v>
      </c>
      <c r="M116" s="77"/>
      <c r="N116" s="72"/>
      <c r="O116" s="79" t="s">
        <v>364</v>
      </c>
      <c r="P116" s="81">
        <v>43774.7028125</v>
      </c>
      <c r="Q116" s="79" t="s">
        <v>409</v>
      </c>
      <c r="R116" s="82" t="s">
        <v>480</v>
      </c>
      <c r="S116" s="79" t="s">
        <v>514</v>
      </c>
      <c r="T116" s="79" t="s">
        <v>540</v>
      </c>
      <c r="U116" s="79"/>
      <c r="V116" s="82" t="s">
        <v>624</v>
      </c>
      <c r="W116" s="81">
        <v>43774.7028125</v>
      </c>
      <c r="X116" s="82" t="s">
        <v>718</v>
      </c>
      <c r="Y116" s="79"/>
      <c r="Z116" s="79"/>
      <c r="AA116" s="85" t="s">
        <v>845</v>
      </c>
      <c r="AB116" s="85" t="s">
        <v>904</v>
      </c>
      <c r="AC116" s="79" t="b">
        <v>0</v>
      </c>
      <c r="AD116" s="79">
        <v>0</v>
      </c>
      <c r="AE116" s="85" t="s">
        <v>917</v>
      </c>
      <c r="AF116" s="79" t="b">
        <v>0</v>
      </c>
      <c r="AG116" s="79" t="s">
        <v>924</v>
      </c>
      <c r="AH116" s="79"/>
      <c r="AI116" s="85" t="s">
        <v>913</v>
      </c>
      <c r="AJ116" s="79" t="b">
        <v>0</v>
      </c>
      <c r="AK116" s="79">
        <v>0</v>
      </c>
      <c r="AL116" s="85" t="s">
        <v>913</v>
      </c>
      <c r="AM116" s="79" t="s">
        <v>933</v>
      </c>
      <c r="AN116" s="79" t="b">
        <v>0</v>
      </c>
      <c r="AO116" s="85" t="s">
        <v>904</v>
      </c>
      <c r="AP116" s="79" t="s">
        <v>176</v>
      </c>
      <c r="AQ116" s="79">
        <v>0</v>
      </c>
      <c r="AR116" s="79">
        <v>0</v>
      </c>
      <c r="AS116" s="79" t="s">
        <v>946</v>
      </c>
      <c r="AT116" s="79" t="s">
        <v>947</v>
      </c>
      <c r="AU116" s="79" t="s">
        <v>948</v>
      </c>
      <c r="AV116" s="79" t="s">
        <v>949</v>
      </c>
      <c r="AW116" s="79" t="s">
        <v>950</v>
      </c>
      <c r="AX116" s="79" t="s">
        <v>951</v>
      </c>
      <c r="AY116" s="79" t="s">
        <v>952</v>
      </c>
      <c r="AZ116" s="82" t="s">
        <v>953</v>
      </c>
      <c r="BA116">
        <v>4</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268</v>
      </c>
      <c r="B117" s="64" t="s">
        <v>320</v>
      </c>
      <c r="C117" s="65" t="s">
        <v>2830</v>
      </c>
      <c r="D117" s="66">
        <v>3</v>
      </c>
      <c r="E117" s="67" t="s">
        <v>132</v>
      </c>
      <c r="F117" s="68">
        <v>35</v>
      </c>
      <c r="G117" s="65"/>
      <c r="H117" s="69"/>
      <c r="I117" s="70"/>
      <c r="J117" s="70"/>
      <c r="K117" s="34" t="s">
        <v>65</v>
      </c>
      <c r="L117" s="77">
        <v>117</v>
      </c>
      <c r="M117" s="77"/>
      <c r="N117" s="72"/>
      <c r="O117" s="79" t="s">
        <v>364</v>
      </c>
      <c r="P117" s="81">
        <v>43774.7028125</v>
      </c>
      <c r="Q117" s="79" t="s">
        <v>409</v>
      </c>
      <c r="R117" s="82" t="s">
        <v>480</v>
      </c>
      <c r="S117" s="79" t="s">
        <v>514</v>
      </c>
      <c r="T117" s="79" t="s">
        <v>540</v>
      </c>
      <c r="U117" s="79"/>
      <c r="V117" s="82" t="s">
        <v>624</v>
      </c>
      <c r="W117" s="81">
        <v>43774.7028125</v>
      </c>
      <c r="X117" s="82" t="s">
        <v>718</v>
      </c>
      <c r="Y117" s="79"/>
      <c r="Z117" s="79"/>
      <c r="AA117" s="85" t="s">
        <v>845</v>
      </c>
      <c r="AB117" s="85" t="s">
        <v>904</v>
      </c>
      <c r="AC117" s="79" t="b">
        <v>0</v>
      </c>
      <c r="AD117" s="79">
        <v>0</v>
      </c>
      <c r="AE117" s="85" t="s">
        <v>917</v>
      </c>
      <c r="AF117" s="79" t="b">
        <v>0</v>
      </c>
      <c r="AG117" s="79" t="s">
        <v>924</v>
      </c>
      <c r="AH117" s="79"/>
      <c r="AI117" s="85" t="s">
        <v>913</v>
      </c>
      <c r="AJ117" s="79" t="b">
        <v>0</v>
      </c>
      <c r="AK117" s="79">
        <v>0</v>
      </c>
      <c r="AL117" s="85" t="s">
        <v>913</v>
      </c>
      <c r="AM117" s="79" t="s">
        <v>933</v>
      </c>
      <c r="AN117" s="79" t="b">
        <v>0</v>
      </c>
      <c r="AO117" s="85" t="s">
        <v>904</v>
      </c>
      <c r="AP117" s="79" t="s">
        <v>176</v>
      </c>
      <c r="AQ117" s="79">
        <v>0</v>
      </c>
      <c r="AR117" s="79">
        <v>0</v>
      </c>
      <c r="AS117" s="79" t="s">
        <v>946</v>
      </c>
      <c r="AT117" s="79" t="s">
        <v>947</v>
      </c>
      <c r="AU117" s="79" t="s">
        <v>948</v>
      </c>
      <c r="AV117" s="79" t="s">
        <v>949</v>
      </c>
      <c r="AW117" s="79" t="s">
        <v>950</v>
      </c>
      <c r="AX117" s="79" t="s">
        <v>951</v>
      </c>
      <c r="AY117" s="79" t="s">
        <v>952</v>
      </c>
      <c r="AZ117" s="82" t="s">
        <v>953</v>
      </c>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268</v>
      </c>
      <c r="B118" s="64" t="s">
        <v>321</v>
      </c>
      <c r="C118" s="65" t="s">
        <v>2830</v>
      </c>
      <c r="D118" s="66">
        <v>3</v>
      </c>
      <c r="E118" s="67" t="s">
        <v>132</v>
      </c>
      <c r="F118" s="68">
        <v>35</v>
      </c>
      <c r="G118" s="65"/>
      <c r="H118" s="69"/>
      <c r="I118" s="70"/>
      <c r="J118" s="70"/>
      <c r="K118" s="34" t="s">
        <v>65</v>
      </c>
      <c r="L118" s="77">
        <v>118</v>
      </c>
      <c r="M118" s="77"/>
      <c r="N118" s="72"/>
      <c r="O118" s="79" t="s">
        <v>364</v>
      </c>
      <c r="P118" s="81">
        <v>43774.7028125</v>
      </c>
      <c r="Q118" s="79" t="s">
        <v>409</v>
      </c>
      <c r="R118" s="82" t="s">
        <v>480</v>
      </c>
      <c r="S118" s="79" t="s">
        <v>514</v>
      </c>
      <c r="T118" s="79" t="s">
        <v>540</v>
      </c>
      <c r="U118" s="79"/>
      <c r="V118" s="82" t="s">
        <v>624</v>
      </c>
      <c r="W118" s="81">
        <v>43774.7028125</v>
      </c>
      <c r="X118" s="82" t="s">
        <v>718</v>
      </c>
      <c r="Y118" s="79"/>
      <c r="Z118" s="79"/>
      <c r="AA118" s="85" t="s">
        <v>845</v>
      </c>
      <c r="AB118" s="85" t="s">
        <v>904</v>
      </c>
      <c r="AC118" s="79" t="b">
        <v>0</v>
      </c>
      <c r="AD118" s="79">
        <v>0</v>
      </c>
      <c r="AE118" s="85" t="s">
        <v>917</v>
      </c>
      <c r="AF118" s="79" t="b">
        <v>0</v>
      </c>
      <c r="AG118" s="79" t="s">
        <v>924</v>
      </c>
      <c r="AH118" s="79"/>
      <c r="AI118" s="85" t="s">
        <v>913</v>
      </c>
      <c r="AJ118" s="79" t="b">
        <v>0</v>
      </c>
      <c r="AK118" s="79">
        <v>0</v>
      </c>
      <c r="AL118" s="85" t="s">
        <v>913</v>
      </c>
      <c r="AM118" s="79" t="s">
        <v>933</v>
      </c>
      <c r="AN118" s="79" t="b">
        <v>0</v>
      </c>
      <c r="AO118" s="85" t="s">
        <v>904</v>
      </c>
      <c r="AP118" s="79" t="s">
        <v>176</v>
      </c>
      <c r="AQ118" s="79">
        <v>0</v>
      </c>
      <c r="AR118" s="79">
        <v>0</v>
      </c>
      <c r="AS118" s="79" t="s">
        <v>946</v>
      </c>
      <c r="AT118" s="79" t="s">
        <v>947</v>
      </c>
      <c r="AU118" s="79" t="s">
        <v>948</v>
      </c>
      <c r="AV118" s="79" t="s">
        <v>949</v>
      </c>
      <c r="AW118" s="79" t="s">
        <v>950</v>
      </c>
      <c r="AX118" s="79" t="s">
        <v>951</v>
      </c>
      <c r="AY118" s="79" t="s">
        <v>952</v>
      </c>
      <c r="AZ118" s="82" t="s">
        <v>953</v>
      </c>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268</v>
      </c>
      <c r="B119" s="64" t="s">
        <v>322</v>
      </c>
      <c r="C119" s="65" t="s">
        <v>2830</v>
      </c>
      <c r="D119" s="66">
        <v>3</v>
      </c>
      <c r="E119" s="67" t="s">
        <v>132</v>
      </c>
      <c r="F119" s="68">
        <v>35</v>
      </c>
      <c r="G119" s="65"/>
      <c r="H119" s="69"/>
      <c r="I119" s="70"/>
      <c r="J119" s="70"/>
      <c r="K119" s="34" t="s">
        <v>65</v>
      </c>
      <c r="L119" s="77">
        <v>119</v>
      </c>
      <c r="M119" s="77"/>
      <c r="N119" s="72"/>
      <c r="O119" s="79" t="s">
        <v>364</v>
      </c>
      <c r="P119" s="81">
        <v>43774.7028125</v>
      </c>
      <c r="Q119" s="79" t="s">
        <v>409</v>
      </c>
      <c r="R119" s="82" t="s">
        <v>480</v>
      </c>
      <c r="S119" s="79" t="s">
        <v>514</v>
      </c>
      <c r="T119" s="79" t="s">
        <v>540</v>
      </c>
      <c r="U119" s="79"/>
      <c r="V119" s="82" t="s">
        <v>624</v>
      </c>
      <c r="W119" s="81">
        <v>43774.7028125</v>
      </c>
      <c r="X119" s="82" t="s">
        <v>718</v>
      </c>
      <c r="Y119" s="79"/>
      <c r="Z119" s="79"/>
      <c r="AA119" s="85" t="s">
        <v>845</v>
      </c>
      <c r="AB119" s="85" t="s">
        <v>904</v>
      </c>
      <c r="AC119" s="79" t="b">
        <v>0</v>
      </c>
      <c r="AD119" s="79">
        <v>0</v>
      </c>
      <c r="AE119" s="85" t="s">
        <v>917</v>
      </c>
      <c r="AF119" s="79" t="b">
        <v>0</v>
      </c>
      <c r="AG119" s="79" t="s">
        <v>924</v>
      </c>
      <c r="AH119" s="79"/>
      <c r="AI119" s="85" t="s">
        <v>913</v>
      </c>
      <c r="AJ119" s="79" t="b">
        <v>0</v>
      </c>
      <c r="AK119" s="79">
        <v>0</v>
      </c>
      <c r="AL119" s="85" t="s">
        <v>913</v>
      </c>
      <c r="AM119" s="79" t="s">
        <v>933</v>
      </c>
      <c r="AN119" s="79" t="b">
        <v>0</v>
      </c>
      <c r="AO119" s="85" t="s">
        <v>904</v>
      </c>
      <c r="AP119" s="79" t="s">
        <v>176</v>
      </c>
      <c r="AQ119" s="79">
        <v>0</v>
      </c>
      <c r="AR119" s="79">
        <v>0</v>
      </c>
      <c r="AS119" s="79" t="s">
        <v>946</v>
      </c>
      <c r="AT119" s="79" t="s">
        <v>947</v>
      </c>
      <c r="AU119" s="79" t="s">
        <v>948</v>
      </c>
      <c r="AV119" s="79" t="s">
        <v>949</v>
      </c>
      <c r="AW119" s="79" t="s">
        <v>950</v>
      </c>
      <c r="AX119" s="79" t="s">
        <v>951</v>
      </c>
      <c r="AY119" s="79" t="s">
        <v>952</v>
      </c>
      <c r="AZ119" s="82" t="s">
        <v>953</v>
      </c>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268</v>
      </c>
      <c r="B120" s="64" t="s">
        <v>323</v>
      </c>
      <c r="C120" s="65" t="s">
        <v>2830</v>
      </c>
      <c r="D120" s="66">
        <v>3</v>
      </c>
      <c r="E120" s="67" t="s">
        <v>132</v>
      </c>
      <c r="F120" s="68">
        <v>35</v>
      </c>
      <c r="G120" s="65"/>
      <c r="H120" s="69"/>
      <c r="I120" s="70"/>
      <c r="J120" s="70"/>
      <c r="K120" s="34" t="s">
        <v>65</v>
      </c>
      <c r="L120" s="77">
        <v>120</v>
      </c>
      <c r="M120" s="77"/>
      <c r="N120" s="72"/>
      <c r="O120" s="79" t="s">
        <v>364</v>
      </c>
      <c r="P120" s="81">
        <v>43774.7028125</v>
      </c>
      <c r="Q120" s="79" t="s">
        <v>409</v>
      </c>
      <c r="R120" s="82" t="s">
        <v>480</v>
      </c>
      <c r="S120" s="79" t="s">
        <v>514</v>
      </c>
      <c r="T120" s="79" t="s">
        <v>540</v>
      </c>
      <c r="U120" s="79"/>
      <c r="V120" s="82" t="s">
        <v>624</v>
      </c>
      <c r="W120" s="81">
        <v>43774.7028125</v>
      </c>
      <c r="X120" s="82" t="s">
        <v>718</v>
      </c>
      <c r="Y120" s="79"/>
      <c r="Z120" s="79"/>
      <c r="AA120" s="85" t="s">
        <v>845</v>
      </c>
      <c r="AB120" s="85" t="s">
        <v>904</v>
      </c>
      <c r="AC120" s="79" t="b">
        <v>0</v>
      </c>
      <c r="AD120" s="79">
        <v>0</v>
      </c>
      <c r="AE120" s="85" t="s">
        <v>917</v>
      </c>
      <c r="AF120" s="79" t="b">
        <v>0</v>
      </c>
      <c r="AG120" s="79" t="s">
        <v>924</v>
      </c>
      <c r="AH120" s="79"/>
      <c r="AI120" s="85" t="s">
        <v>913</v>
      </c>
      <c r="AJ120" s="79" t="b">
        <v>0</v>
      </c>
      <c r="AK120" s="79">
        <v>0</v>
      </c>
      <c r="AL120" s="85" t="s">
        <v>913</v>
      </c>
      <c r="AM120" s="79" t="s">
        <v>933</v>
      </c>
      <c r="AN120" s="79" t="b">
        <v>0</v>
      </c>
      <c r="AO120" s="85" t="s">
        <v>904</v>
      </c>
      <c r="AP120" s="79" t="s">
        <v>176</v>
      </c>
      <c r="AQ120" s="79">
        <v>0</v>
      </c>
      <c r="AR120" s="79">
        <v>0</v>
      </c>
      <c r="AS120" s="79" t="s">
        <v>946</v>
      </c>
      <c r="AT120" s="79" t="s">
        <v>947</v>
      </c>
      <c r="AU120" s="79" t="s">
        <v>948</v>
      </c>
      <c r="AV120" s="79" t="s">
        <v>949</v>
      </c>
      <c r="AW120" s="79" t="s">
        <v>950</v>
      </c>
      <c r="AX120" s="79" t="s">
        <v>951</v>
      </c>
      <c r="AY120" s="79" t="s">
        <v>952</v>
      </c>
      <c r="AZ120" s="82" t="s">
        <v>953</v>
      </c>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268</v>
      </c>
      <c r="B121" s="64" t="s">
        <v>324</v>
      </c>
      <c r="C121" s="65" t="s">
        <v>2830</v>
      </c>
      <c r="D121" s="66">
        <v>3</v>
      </c>
      <c r="E121" s="67" t="s">
        <v>132</v>
      </c>
      <c r="F121" s="68">
        <v>35</v>
      </c>
      <c r="G121" s="65"/>
      <c r="H121" s="69"/>
      <c r="I121" s="70"/>
      <c r="J121" s="70"/>
      <c r="K121" s="34" t="s">
        <v>65</v>
      </c>
      <c r="L121" s="77">
        <v>121</v>
      </c>
      <c r="M121" s="77"/>
      <c r="N121" s="72"/>
      <c r="O121" s="79" t="s">
        <v>364</v>
      </c>
      <c r="P121" s="81">
        <v>43774.7028125</v>
      </c>
      <c r="Q121" s="79" t="s">
        <v>409</v>
      </c>
      <c r="R121" s="82" t="s">
        <v>480</v>
      </c>
      <c r="S121" s="79" t="s">
        <v>514</v>
      </c>
      <c r="T121" s="79" t="s">
        <v>540</v>
      </c>
      <c r="U121" s="79"/>
      <c r="V121" s="82" t="s">
        <v>624</v>
      </c>
      <c r="W121" s="81">
        <v>43774.7028125</v>
      </c>
      <c r="X121" s="82" t="s">
        <v>718</v>
      </c>
      <c r="Y121" s="79"/>
      <c r="Z121" s="79"/>
      <c r="AA121" s="85" t="s">
        <v>845</v>
      </c>
      <c r="AB121" s="85" t="s">
        <v>904</v>
      </c>
      <c r="AC121" s="79" t="b">
        <v>0</v>
      </c>
      <c r="AD121" s="79">
        <v>0</v>
      </c>
      <c r="AE121" s="85" t="s">
        <v>917</v>
      </c>
      <c r="AF121" s="79" t="b">
        <v>0</v>
      </c>
      <c r="AG121" s="79" t="s">
        <v>924</v>
      </c>
      <c r="AH121" s="79"/>
      <c r="AI121" s="85" t="s">
        <v>913</v>
      </c>
      <c r="AJ121" s="79" t="b">
        <v>0</v>
      </c>
      <c r="AK121" s="79">
        <v>0</v>
      </c>
      <c r="AL121" s="85" t="s">
        <v>913</v>
      </c>
      <c r="AM121" s="79" t="s">
        <v>933</v>
      </c>
      <c r="AN121" s="79" t="b">
        <v>0</v>
      </c>
      <c r="AO121" s="85" t="s">
        <v>904</v>
      </c>
      <c r="AP121" s="79" t="s">
        <v>176</v>
      </c>
      <c r="AQ121" s="79">
        <v>0</v>
      </c>
      <c r="AR121" s="79">
        <v>0</v>
      </c>
      <c r="AS121" s="79" t="s">
        <v>946</v>
      </c>
      <c r="AT121" s="79" t="s">
        <v>947</v>
      </c>
      <c r="AU121" s="79" t="s">
        <v>948</v>
      </c>
      <c r="AV121" s="79" t="s">
        <v>949</v>
      </c>
      <c r="AW121" s="79" t="s">
        <v>950</v>
      </c>
      <c r="AX121" s="79" t="s">
        <v>951</v>
      </c>
      <c r="AY121" s="79" t="s">
        <v>952</v>
      </c>
      <c r="AZ121" s="82" t="s">
        <v>953</v>
      </c>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268</v>
      </c>
      <c r="B122" s="64" t="s">
        <v>325</v>
      </c>
      <c r="C122" s="65" t="s">
        <v>2830</v>
      </c>
      <c r="D122" s="66">
        <v>3</v>
      </c>
      <c r="E122" s="67" t="s">
        <v>132</v>
      </c>
      <c r="F122" s="68">
        <v>35</v>
      </c>
      <c r="G122" s="65"/>
      <c r="H122" s="69"/>
      <c r="I122" s="70"/>
      <c r="J122" s="70"/>
      <c r="K122" s="34" t="s">
        <v>65</v>
      </c>
      <c r="L122" s="77">
        <v>122</v>
      </c>
      <c r="M122" s="77"/>
      <c r="N122" s="72"/>
      <c r="O122" s="79" t="s">
        <v>364</v>
      </c>
      <c r="P122" s="81">
        <v>43774.7028125</v>
      </c>
      <c r="Q122" s="79" t="s">
        <v>409</v>
      </c>
      <c r="R122" s="82" t="s">
        <v>480</v>
      </c>
      <c r="S122" s="79" t="s">
        <v>514</v>
      </c>
      <c r="T122" s="79" t="s">
        <v>540</v>
      </c>
      <c r="U122" s="79"/>
      <c r="V122" s="82" t="s">
        <v>624</v>
      </c>
      <c r="W122" s="81">
        <v>43774.7028125</v>
      </c>
      <c r="X122" s="82" t="s">
        <v>718</v>
      </c>
      <c r="Y122" s="79"/>
      <c r="Z122" s="79"/>
      <c r="AA122" s="85" t="s">
        <v>845</v>
      </c>
      <c r="AB122" s="85" t="s">
        <v>904</v>
      </c>
      <c r="AC122" s="79" t="b">
        <v>0</v>
      </c>
      <c r="AD122" s="79">
        <v>0</v>
      </c>
      <c r="AE122" s="85" t="s">
        <v>917</v>
      </c>
      <c r="AF122" s="79" t="b">
        <v>0</v>
      </c>
      <c r="AG122" s="79" t="s">
        <v>924</v>
      </c>
      <c r="AH122" s="79"/>
      <c r="AI122" s="85" t="s">
        <v>913</v>
      </c>
      <c r="AJ122" s="79" t="b">
        <v>0</v>
      </c>
      <c r="AK122" s="79">
        <v>0</v>
      </c>
      <c r="AL122" s="85" t="s">
        <v>913</v>
      </c>
      <c r="AM122" s="79" t="s">
        <v>933</v>
      </c>
      <c r="AN122" s="79" t="b">
        <v>0</v>
      </c>
      <c r="AO122" s="85" t="s">
        <v>904</v>
      </c>
      <c r="AP122" s="79" t="s">
        <v>176</v>
      </c>
      <c r="AQ122" s="79">
        <v>0</v>
      </c>
      <c r="AR122" s="79">
        <v>0</v>
      </c>
      <c r="AS122" s="79" t="s">
        <v>946</v>
      </c>
      <c r="AT122" s="79" t="s">
        <v>947</v>
      </c>
      <c r="AU122" s="79" t="s">
        <v>948</v>
      </c>
      <c r="AV122" s="79" t="s">
        <v>949</v>
      </c>
      <c r="AW122" s="79" t="s">
        <v>950</v>
      </c>
      <c r="AX122" s="79" t="s">
        <v>951</v>
      </c>
      <c r="AY122" s="79" t="s">
        <v>952</v>
      </c>
      <c r="AZ122" s="82" t="s">
        <v>953</v>
      </c>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268</v>
      </c>
      <c r="B123" s="64" t="s">
        <v>326</v>
      </c>
      <c r="C123" s="65" t="s">
        <v>2830</v>
      </c>
      <c r="D123" s="66">
        <v>3</v>
      </c>
      <c r="E123" s="67" t="s">
        <v>132</v>
      </c>
      <c r="F123" s="68">
        <v>35</v>
      </c>
      <c r="G123" s="65"/>
      <c r="H123" s="69"/>
      <c r="I123" s="70"/>
      <c r="J123" s="70"/>
      <c r="K123" s="34" t="s">
        <v>65</v>
      </c>
      <c r="L123" s="77">
        <v>123</v>
      </c>
      <c r="M123" s="77"/>
      <c r="N123" s="72"/>
      <c r="O123" s="79" t="s">
        <v>364</v>
      </c>
      <c r="P123" s="81">
        <v>43771.56638888889</v>
      </c>
      <c r="Q123" s="79" t="s">
        <v>407</v>
      </c>
      <c r="R123" s="82" t="s">
        <v>478</v>
      </c>
      <c r="S123" s="79" t="s">
        <v>512</v>
      </c>
      <c r="T123" s="79" t="s">
        <v>524</v>
      </c>
      <c r="U123" s="79"/>
      <c r="V123" s="82" t="s">
        <v>624</v>
      </c>
      <c r="W123" s="81">
        <v>43771.56638888889</v>
      </c>
      <c r="X123" s="82" t="s">
        <v>716</v>
      </c>
      <c r="Y123" s="79"/>
      <c r="Z123" s="79"/>
      <c r="AA123" s="85" t="s">
        <v>843</v>
      </c>
      <c r="AB123" s="85" t="s">
        <v>903</v>
      </c>
      <c r="AC123" s="79" t="b">
        <v>0</v>
      </c>
      <c r="AD123" s="79">
        <v>0</v>
      </c>
      <c r="AE123" s="85" t="s">
        <v>917</v>
      </c>
      <c r="AF123" s="79" t="b">
        <v>0</v>
      </c>
      <c r="AG123" s="79" t="s">
        <v>922</v>
      </c>
      <c r="AH123" s="79"/>
      <c r="AI123" s="85" t="s">
        <v>913</v>
      </c>
      <c r="AJ123" s="79" t="b">
        <v>0</v>
      </c>
      <c r="AK123" s="79">
        <v>0</v>
      </c>
      <c r="AL123" s="85" t="s">
        <v>913</v>
      </c>
      <c r="AM123" s="79" t="s">
        <v>934</v>
      </c>
      <c r="AN123" s="79" t="b">
        <v>0</v>
      </c>
      <c r="AO123" s="85" t="s">
        <v>903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268</v>
      </c>
      <c r="B124" s="64" t="s">
        <v>326</v>
      </c>
      <c r="C124" s="65" t="s">
        <v>2830</v>
      </c>
      <c r="D124" s="66">
        <v>3</v>
      </c>
      <c r="E124" s="67" t="s">
        <v>132</v>
      </c>
      <c r="F124" s="68">
        <v>35</v>
      </c>
      <c r="G124" s="65"/>
      <c r="H124" s="69"/>
      <c r="I124" s="70"/>
      <c r="J124" s="70"/>
      <c r="K124" s="34" t="s">
        <v>65</v>
      </c>
      <c r="L124" s="77">
        <v>124</v>
      </c>
      <c r="M124" s="77"/>
      <c r="N124" s="72"/>
      <c r="O124" s="79" t="s">
        <v>365</v>
      </c>
      <c r="P124" s="81">
        <v>43774.7028125</v>
      </c>
      <c r="Q124" s="79" t="s">
        <v>409</v>
      </c>
      <c r="R124" s="82" t="s">
        <v>480</v>
      </c>
      <c r="S124" s="79" t="s">
        <v>514</v>
      </c>
      <c r="T124" s="79" t="s">
        <v>540</v>
      </c>
      <c r="U124" s="79"/>
      <c r="V124" s="82" t="s">
        <v>624</v>
      </c>
      <c r="W124" s="81">
        <v>43774.7028125</v>
      </c>
      <c r="X124" s="82" t="s">
        <v>718</v>
      </c>
      <c r="Y124" s="79"/>
      <c r="Z124" s="79"/>
      <c r="AA124" s="85" t="s">
        <v>845</v>
      </c>
      <c r="AB124" s="85" t="s">
        <v>904</v>
      </c>
      <c r="AC124" s="79" t="b">
        <v>0</v>
      </c>
      <c r="AD124" s="79">
        <v>0</v>
      </c>
      <c r="AE124" s="85" t="s">
        <v>917</v>
      </c>
      <c r="AF124" s="79" t="b">
        <v>0</v>
      </c>
      <c r="AG124" s="79" t="s">
        <v>924</v>
      </c>
      <c r="AH124" s="79"/>
      <c r="AI124" s="85" t="s">
        <v>913</v>
      </c>
      <c r="AJ124" s="79" t="b">
        <v>0</v>
      </c>
      <c r="AK124" s="79">
        <v>0</v>
      </c>
      <c r="AL124" s="85" t="s">
        <v>913</v>
      </c>
      <c r="AM124" s="79" t="s">
        <v>933</v>
      </c>
      <c r="AN124" s="79" t="b">
        <v>0</v>
      </c>
      <c r="AO124" s="85" t="s">
        <v>904</v>
      </c>
      <c r="AP124" s="79" t="s">
        <v>176</v>
      </c>
      <c r="AQ124" s="79">
        <v>0</v>
      </c>
      <c r="AR124" s="79">
        <v>0</v>
      </c>
      <c r="AS124" s="79" t="s">
        <v>946</v>
      </c>
      <c r="AT124" s="79" t="s">
        <v>947</v>
      </c>
      <c r="AU124" s="79" t="s">
        <v>948</v>
      </c>
      <c r="AV124" s="79" t="s">
        <v>949</v>
      </c>
      <c r="AW124" s="79" t="s">
        <v>950</v>
      </c>
      <c r="AX124" s="79" t="s">
        <v>951</v>
      </c>
      <c r="AY124" s="79" t="s">
        <v>952</v>
      </c>
      <c r="AZ124" s="82" t="s">
        <v>953</v>
      </c>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268</v>
      </c>
      <c r="B125" s="64" t="s">
        <v>327</v>
      </c>
      <c r="C125" s="65" t="s">
        <v>2830</v>
      </c>
      <c r="D125" s="66">
        <v>3</v>
      </c>
      <c r="E125" s="67" t="s">
        <v>132</v>
      </c>
      <c r="F125" s="68">
        <v>35</v>
      </c>
      <c r="G125" s="65"/>
      <c r="H125" s="69"/>
      <c r="I125" s="70"/>
      <c r="J125" s="70"/>
      <c r="K125" s="34" t="s">
        <v>65</v>
      </c>
      <c r="L125" s="77">
        <v>125</v>
      </c>
      <c r="M125" s="77"/>
      <c r="N125" s="72"/>
      <c r="O125" s="79" t="s">
        <v>364</v>
      </c>
      <c r="P125" s="81">
        <v>43774.83537037037</v>
      </c>
      <c r="Q125" s="79" t="s">
        <v>411</v>
      </c>
      <c r="R125" s="82" t="s">
        <v>481</v>
      </c>
      <c r="S125" s="79" t="s">
        <v>515</v>
      </c>
      <c r="T125" s="79" t="s">
        <v>524</v>
      </c>
      <c r="U125" s="79"/>
      <c r="V125" s="82" t="s">
        <v>624</v>
      </c>
      <c r="W125" s="81">
        <v>43774.83537037037</v>
      </c>
      <c r="X125" s="82" t="s">
        <v>721</v>
      </c>
      <c r="Y125" s="79"/>
      <c r="Z125" s="79"/>
      <c r="AA125" s="85" t="s">
        <v>848</v>
      </c>
      <c r="AB125" s="85" t="s">
        <v>906</v>
      </c>
      <c r="AC125" s="79" t="b">
        <v>0</v>
      </c>
      <c r="AD125" s="79">
        <v>0</v>
      </c>
      <c r="AE125" s="85" t="s">
        <v>917</v>
      </c>
      <c r="AF125" s="79" t="b">
        <v>0</v>
      </c>
      <c r="AG125" s="79" t="s">
        <v>922</v>
      </c>
      <c r="AH125" s="79"/>
      <c r="AI125" s="85" t="s">
        <v>913</v>
      </c>
      <c r="AJ125" s="79" t="b">
        <v>0</v>
      </c>
      <c r="AK125" s="79">
        <v>0</v>
      </c>
      <c r="AL125" s="85" t="s">
        <v>913</v>
      </c>
      <c r="AM125" s="79" t="s">
        <v>933</v>
      </c>
      <c r="AN125" s="79" t="b">
        <v>0</v>
      </c>
      <c r="AO125" s="85" t="s">
        <v>906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268</v>
      </c>
      <c r="B126" s="64" t="s">
        <v>328</v>
      </c>
      <c r="C126" s="65" t="s">
        <v>2830</v>
      </c>
      <c r="D126" s="66">
        <v>3</v>
      </c>
      <c r="E126" s="67" t="s">
        <v>132</v>
      </c>
      <c r="F126" s="68">
        <v>35</v>
      </c>
      <c r="G126" s="65"/>
      <c r="H126" s="69"/>
      <c r="I126" s="70"/>
      <c r="J126" s="70"/>
      <c r="K126" s="34" t="s">
        <v>65</v>
      </c>
      <c r="L126" s="77">
        <v>126</v>
      </c>
      <c r="M126" s="77"/>
      <c r="N126" s="72"/>
      <c r="O126" s="79" t="s">
        <v>364</v>
      </c>
      <c r="P126" s="81">
        <v>43774.83537037037</v>
      </c>
      <c r="Q126" s="79" t="s">
        <v>411</v>
      </c>
      <c r="R126" s="82" t="s">
        <v>481</v>
      </c>
      <c r="S126" s="79" t="s">
        <v>515</v>
      </c>
      <c r="T126" s="79" t="s">
        <v>524</v>
      </c>
      <c r="U126" s="79"/>
      <c r="V126" s="82" t="s">
        <v>624</v>
      </c>
      <c r="W126" s="81">
        <v>43774.83537037037</v>
      </c>
      <c r="X126" s="82" t="s">
        <v>721</v>
      </c>
      <c r="Y126" s="79"/>
      <c r="Z126" s="79"/>
      <c r="AA126" s="85" t="s">
        <v>848</v>
      </c>
      <c r="AB126" s="85" t="s">
        <v>906</v>
      </c>
      <c r="AC126" s="79" t="b">
        <v>0</v>
      </c>
      <c r="AD126" s="79">
        <v>0</v>
      </c>
      <c r="AE126" s="85" t="s">
        <v>917</v>
      </c>
      <c r="AF126" s="79" t="b">
        <v>0</v>
      </c>
      <c r="AG126" s="79" t="s">
        <v>922</v>
      </c>
      <c r="AH126" s="79"/>
      <c r="AI126" s="85" t="s">
        <v>913</v>
      </c>
      <c r="AJ126" s="79" t="b">
        <v>0</v>
      </c>
      <c r="AK126" s="79">
        <v>0</v>
      </c>
      <c r="AL126" s="85" t="s">
        <v>913</v>
      </c>
      <c r="AM126" s="79" t="s">
        <v>933</v>
      </c>
      <c r="AN126" s="79" t="b">
        <v>0</v>
      </c>
      <c r="AO126" s="85" t="s">
        <v>906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268</v>
      </c>
      <c r="B127" s="64" t="s">
        <v>329</v>
      </c>
      <c r="C127" s="65" t="s">
        <v>2831</v>
      </c>
      <c r="D127" s="66">
        <v>10</v>
      </c>
      <c r="E127" s="67" t="s">
        <v>136</v>
      </c>
      <c r="F127" s="68">
        <v>12</v>
      </c>
      <c r="G127" s="65"/>
      <c r="H127" s="69"/>
      <c r="I127" s="70"/>
      <c r="J127" s="70"/>
      <c r="K127" s="34" t="s">
        <v>65</v>
      </c>
      <c r="L127" s="77">
        <v>127</v>
      </c>
      <c r="M127" s="77"/>
      <c r="N127" s="72"/>
      <c r="O127" s="79" t="s">
        <v>364</v>
      </c>
      <c r="P127" s="81">
        <v>43771.56638888889</v>
      </c>
      <c r="Q127" s="79" t="s">
        <v>407</v>
      </c>
      <c r="R127" s="82" t="s">
        <v>478</v>
      </c>
      <c r="S127" s="79" t="s">
        <v>512</v>
      </c>
      <c r="T127" s="79" t="s">
        <v>524</v>
      </c>
      <c r="U127" s="79"/>
      <c r="V127" s="82" t="s">
        <v>624</v>
      </c>
      <c r="W127" s="81">
        <v>43771.56638888889</v>
      </c>
      <c r="X127" s="82" t="s">
        <v>716</v>
      </c>
      <c r="Y127" s="79"/>
      <c r="Z127" s="79"/>
      <c r="AA127" s="85" t="s">
        <v>843</v>
      </c>
      <c r="AB127" s="85" t="s">
        <v>903</v>
      </c>
      <c r="AC127" s="79" t="b">
        <v>0</v>
      </c>
      <c r="AD127" s="79">
        <v>0</v>
      </c>
      <c r="AE127" s="85" t="s">
        <v>917</v>
      </c>
      <c r="AF127" s="79" t="b">
        <v>0</v>
      </c>
      <c r="AG127" s="79" t="s">
        <v>922</v>
      </c>
      <c r="AH127" s="79"/>
      <c r="AI127" s="85" t="s">
        <v>913</v>
      </c>
      <c r="AJ127" s="79" t="b">
        <v>0</v>
      </c>
      <c r="AK127" s="79">
        <v>0</v>
      </c>
      <c r="AL127" s="85" t="s">
        <v>913</v>
      </c>
      <c r="AM127" s="79" t="s">
        <v>934</v>
      </c>
      <c r="AN127" s="79" t="b">
        <v>0</v>
      </c>
      <c r="AO127" s="85" t="s">
        <v>903</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268</v>
      </c>
      <c r="B128" s="64" t="s">
        <v>329</v>
      </c>
      <c r="C128" s="65" t="s">
        <v>2831</v>
      </c>
      <c r="D128" s="66">
        <v>10</v>
      </c>
      <c r="E128" s="67" t="s">
        <v>136</v>
      </c>
      <c r="F128" s="68">
        <v>12</v>
      </c>
      <c r="G128" s="65"/>
      <c r="H128" s="69"/>
      <c r="I128" s="70"/>
      <c r="J128" s="70"/>
      <c r="K128" s="34" t="s">
        <v>65</v>
      </c>
      <c r="L128" s="77">
        <v>128</v>
      </c>
      <c r="M128" s="77"/>
      <c r="N128" s="72"/>
      <c r="O128" s="79" t="s">
        <v>364</v>
      </c>
      <c r="P128" s="81">
        <v>43774.83537037037</v>
      </c>
      <c r="Q128" s="79" t="s">
        <v>411</v>
      </c>
      <c r="R128" s="82" t="s">
        <v>481</v>
      </c>
      <c r="S128" s="79" t="s">
        <v>515</v>
      </c>
      <c r="T128" s="79" t="s">
        <v>524</v>
      </c>
      <c r="U128" s="79"/>
      <c r="V128" s="82" t="s">
        <v>624</v>
      </c>
      <c r="W128" s="81">
        <v>43774.83537037037</v>
      </c>
      <c r="X128" s="82" t="s">
        <v>721</v>
      </c>
      <c r="Y128" s="79"/>
      <c r="Z128" s="79"/>
      <c r="AA128" s="85" t="s">
        <v>848</v>
      </c>
      <c r="AB128" s="85" t="s">
        <v>906</v>
      </c>
      <c r="AC128" s="79" t="b">
        <v>0</v>
      </c>
      <c r="AD128" s="79">
        <v>0</v>
      </c>
      <c r="AE128" s="85" t="s">
        <v>917</v>
      </c>
      <c r="AF128" s="79" t="b">
        <v>0</v>
      </c>
      <c r="AG128" s="79" t="s">
        <v>922</v>
      </c>
      <c r="AH128" s="79"/>
      <c r="AI128" s="85" t="s">
        <v>913</v>
      </c>
      <c r="AJ128" s="79" t="b">
        <v>0</v>
      </c>
      <c r="AK128" s="79">
        <v>0</v>
      </c>
      <c r="AL128" s="85" t="s">
        <v>913</v>
      </c>
      <c r="AM128" s="79" t="s">
        <v>933</v>
      </c>
      <c r="AN128" s="79" t="b">
        <v>0</v>
      </c>
      <c r="AO128" s="85" t="s">
        <v>906</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268</v>
      </c>
      <c r="B129" s="64" t="s">
        <v>330</v>
      </c>
      <c r="C129" s="65" t="s">
        <v>2830</v>
      </c>
      <c r="D129" s="66">
        <v>3</v>
      </c>
      <c r="E129" s="67" t="s">
        <v>132</v>
      </c>
      <c r="F129" s="68">
        <v>35</v>
      </c>
      <c r="G129" s="65"/>
      <c r="H129" s="69"/>
      <c r="I129" s="70"/>
      <c r="J129" s="70"/>
      <c r="K129" s="34" t="s">
        <v>65</v>
      </c>
      <c r="L129" s="77">
        <v>129</v>
      </c>
      <c r="M129" s="77"/>
      <c r="N129" s="72"/>
      <c r="O129" s="79" t="s">
        <v>364</v>
      </c>
      <c r="P129" s="81">
        <v>43775.08957175926</v>
      </c>
      <c r="Q129" s="79" t="s">
        <v>412</v>
      </c>
      <c r="R129" s="82" t="s">
        <v>482</v>
      </c>
      <c r="S129" s="79" t="s">
        <v>516</v>
      </c>
      <c r="T129" s="79" t="s">
        <v>524</v>
      </c>
      <c r="U129" s="79"/>
      <c r="V129" s="82" t="s">
        <v>624</v>
      </c>
      <c r="W129" s="81">
        <v>43775.08957175926</v>
      </c>
      <c r="X129" s="82" t="s">
        <v>722</v>
      </c>
      <c r="Y129" s="79"/>
      <c r="Z129" s="79"/>
      <c r="AA129" s="85" t="s">
        <v>849</v>
      </c>
      <c r="AB129" s="85" t="s">
        <v>907</v>
      </c>
      <c r="AC129" s="79" t="b">
        <v>0</v>
      </c>
      <c r="AD129" s="79">
        <v>0</v>
      </c>
      <c r="AE129" s="85" t="s">
        <v>917</v>
      </c>
      <c r="AF129" s="79" t="b">
        <v>0</v>
      </c>
      <c r="AG129" s="79" t="s">
        <v>922</v>
      </c>
      <c r="AH129" s="79"/>
      <c r="AI129" s="85" t="s">
        <v>913</v>
      </c>
      <c r="AJ129" s="79" t="b">
        <v>0</v>
      </c>
      <c r="AK129" s="79">
        <v>0</v>
      </c>
      <c r="AL129" s="85" t="s">
        <v>913</v>
      </c>
      <c r="AM129" s="79" t="s">
        <v>933</v>
      </c>
      <c r="AN129" s="79" t="b">
        <v>0</v>
      </c>
      <c r="AO129" s="85" t="s">
        <v>907</v>
      </c>
      <c r="AP129" s="79" t="s">
        <v>176</v>
      </c>
      <c r="AQ129" s="79">
        <v>0</v>
      </c>
      <c r="AR129" s="79">
        <v>0</v>
      </c>
      <c r="AS129" s="79" t="s">
        <v>946</v>
      </c>
      <c r="AT129" s="79" t="s">
        <v>947</v>
      </c>
      <c r="AU129" s="79" t="s">
        <v>948</v>
      </c>
      <c r="AV129" s="79" t="s">
        <v>949</v>
      </c>
      <c r="AW129" s="79" t="s">
        <v>950</v>
      </c>
      <c r="AX129" s="79" t="s">
        <v>951</v>
      </c>
      <c r="AY129" s="79" t="s">
        <v>952</v>
      </c>
      <c r="AZ129" s="82" t="s">
        <v>953</v>
      </c>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268</v>
      </c>
      <c r="B130" s="64" t="s">
        <v>331</v>
      </c>
      <c r="C130" s="65" t="s">
        <v>2831</v>
      </c>
      <c r="D130" s="66">
        <v>10</v>
      </c>
      <c r="E130" s="67" t="s">
        <v>136</v>
      </c>
      <c r="F130" s="68">
        <v>12</v>
      </c>
      <c r="G130" s="65"/>
      <c r="H130" s="69"/>
      <c r="I130" s="70"/>
      <c r="J130" s="70"/>
      <c r="K130" s="34" t="s">
        <v>65</v>
      </c>
      <c r="L130" s="77">
        <v>130</v>
      </c>
      <c r="M130" s="77"/>
      <c r="N130" s="72"/>
      <c r="O130" s="79" t="s">
        <v>364</v>
      </c>
      <c r="P130" s="81">
        <v>43774.7028125</v>
      </c>
      <c r="Q130" s="79" t="s">
        <v>409</v>
      </c>
      <c r="R130" s="82" t="s">
        <v>480</v>
      </c>
      <c r="S130" s="79" t="s">
        <v>514</v>
      </c>
      <c r="T130" s="79" t="s">
        <v>540</v>
      </c>
      <c r="U130" s="79"/>
      <c r="V130" s="82" t="s">
        <v>624</v>
      </c>
      <c r="W130" s="81">
        <v>43774.7028125</v>
      </c>
      <c r="X130" s="82" t="s">
        <v>718</v>
      </c>
      <c r="Y130" s="79"/>
      <c r="Z130" s="79"/>
      <c r="AA130" s="85" t="s">
        <v>845</v>
      </c>
      <c r="AB130" s="85" t="s">
        <v>904</v>
      </c>
      <c r="AC130" s="79" t="b">
        <v>0</v>
      </c>
      <c r="AD130" s="79">
        <v>0</v>
      </c>
      <c r="AE130" s="85" t="s">
        <v>917</v>
      </c>
      <c r="AF130" s="79" t="b">
        <v>0</v>
      </c>
      <c r="AG130" s="79" t="s">
        <v>924</v>
      </c>
      <c r="AH130" s="79"/>
      <c r="AI130" s="85" t="s">
        <v>913</v>
      </c>
      <c r="AJ130" s="79" t="b">
        <v>0</v>
      </c>
      <c r="AK130" s="79">
        <v>0</v>
      </c>
      <c r="AL130" s="85" t="s">
        <v>913</v>
      </c>
      <c r="AM130" s="79" t="s">
        <v>933</v>
      </c>
      <c r="AN130" s="79" t="b">
        <v>0</v>
      </c>
      <c r="AO130" s="85" t="s">
        <v>904</v>
      </c>
      <c r="AP130" s="79" t="s">
        <v>176</v>
      </c>
      <c r="AQ130" s="79">
        <v>0</v>
      </c>
      <c r="AR130" s="79">
        <v>0</v>
      </c>
      <c r="AS130" s="79" t="s">
        <v>946</v>
      </c>
      <c r="AT130" s="79" t="s">
        <v>947</v>
      </c>
      <c r="AU130" s="79" t="s">
        <v>948</v>
      </c>
      <c r="AV130" s="79" t="s">
        <v>949</v>
      </c>
      <c r="AW130" s="79" t="s">
        <v>950</v>
      </c>
      <c r="AX130" s="79" t="s">
        <v>951</v>
      </c>
      <c r="AY130" s="79" t="s">
        <v>952</v>
      </c>
      <c r="AZ130" s="82" t="s">
        <v>953</v>
      </c>
      <c r="BA130">
        <v>2</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268</v>
      </c>
      <c r="B131" s="64" t="s">
        <v>331</v>
      </c>
      <c r="C131" s="65" t="s">
        <v>2831</v>
      </c>
      <c r="D131" s="66">
        <v>10</v>
      </c>
      <c r="E131" s="67" t="s">
        <v>136</v>
      </c>
      <c r="F131" s="68">
        <v>12</v>
      </c>
      <c r="G131" s="65"/>
      <c r="H131" s="69"/>
      <c r="I131" s="70"/>
      <c r="J131" s="70"/>
      <c r="K131" s="34" t="s">
        <v>65</v>
      </c>
      <c r="L131" s="77">
        <v>131</v>
      </c>
      <c r="M131" s="77"/>
      <c r="N131" s="72"/>
      <c r="O131" s="79" t="s">
        <v>364</v>
      </c>
      <c r="P131" s="81">
        <v>43775.08957175926</v>
      </c>
      <c r="Q131" s="79" t="s">
        <v>412</v>
      </c>
      <c r="R131" s="82" t="s">
        <v>482</v>
      </c>
      <c r="S131" s="79" t="s">
        <v>516</v>
      </c>
      <c r="T131" s="79" t="s">
        <v>524</v>
      </c>
      <c r="U131" s="79"/>
      <c r="V131" s="82" t="s">
        <v>624</v>
      </c>
      <c r="W131" s="81">
        <v>43775.08957175926</v>
      </c>
      <c r="X131" s="82" t="s">
        <v>722</v>
      </c>
      <c r="Y131" s="79"/>
      <c r="Z131" s="79"/>
      <c r="AA131" s="85" t="s">
        <v>849</v>
      </c>
      <c r="AB131" s="85" t="s">
        <v>907</v>
      </c>
      <c r="AC131" s="79" t="b">
        <v>0</v>
      </c>
      <c r="AD131" s="79">
        <v>0</v>
      </c>
      <c r="AE131" s="85" t="s">
        <v>917</v>
      </c>
      <c r="AF131" s="79" t="b">
        <v>0</v>
      </c>
      <c r="AG131" s="79" t="s">
        <v>922</v>
      </c>
      <c r="AH131" s="79"/>
      <c r="AI131" s="85" t="s">
        <v>913</v>
      </c>
      <c r="AJ131" s="79" t="b">
        <v>0</v>
      </c>
      <c r="AK131" s="79">
        <v>0</v>
      </c>
      <c r="AL131" s="85" t="s">
        <v>913</v>
      </c>
      <c r="AM131" s="79" t="s">
        <v>933</v>
      </c>
      <c r="AN131" s="79" t="b">
        <v>0</v>
      </c>
      <c r="AO131" s="85" t="s">
        <v>907</v>
      </c>
      <c r="AP131" s="79" t="s">
        <v>176</v>
      </c>
      <c r="AQ131" s="79">
        <v>0</v>
      </c>
      <c r="AR131" s="79">
        <v>0</v>
      </c>
      <c r="AS131" s="79" t="s">
        <v>946</v>
      </c>
      <c r="AT131" s="79" t="s">
        <v>947</v>
      </c>
      <c r="AU131" s="79" t="s">
        <v>948</v>
      </c>
      <c r="AV131" s="79" t="s">
        <v>949</v>
      </c>
      <c r="AW131" s="79" t="s">
        <v>950</v>
      </c>
      <c r="AX131" s="79" t="s">
        <v>951</v>
      </c>
      <c r="AY131" s="79" t="s">
        <v>952</v>
      </c>
      <c r="AZ131" s="82" t="s">
        <v>953</v>
      </c>
      <c r="BA131">
        <v>2</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268</v>
      </c>
      <c r="B132" s="64" t="s">
        <v>332</v>
      </c>
      <c r="C132" s="65" t="s">
        <v>2830</v>
      </c>
      <c r="D132" s="66">
        <v>3</v>
      </c>
      <c r="E132" s="67" t="s">
        <v>132</v>
      </c>
      <c r="F132" s="68">
        <v>35</v>
      </c>
      <c r="G132" s="65"/>
      <c r="H132" s="69"/>
      <c r="I132" s="70"/>
      <c r="J132" s="70"/>
      <c r="K132" s="34" t="s">
        <v>65</v>
      </c>
      <c r="L132" s="77">
        <v>132</v>
      </c>
      <c r="M132" s="77"/>
      <c r="N132" s="72"/>
      <c r="O132" s="79" t="s">
        <v>364</v>
      </c>
      <c r="P132" s="81">
        <v>43771.56638888889</v>
      </c>
      <c r="Q132" s="79" t="s">
        <v>407</v>
      </c>
      <c r="R132" s="82" t="s">
        <v>478</v>
      </c>
      <c r="S132" s="79" t="s">
        <v>512</v>
      </c>
      <c r="T132" s="79" t="s">
        <v>524</v>
      </c>
      <c r="U132" s="79"/>
      <c r="V132" s="82" t="s">
        <v>624</v>
      </c>
      <c r="W132" s="81">
        <v>43771.56638888889</v>
      </c>
      <c r="X132" s="82" t="s">
        <v>716</v>
      </c>
      <c r="Y132" s="79"/>
      <c r="Z132" s="79"/>
      <c r="AA132" s="85" t="s">
        <v>843</v>
      </c>
      <c r="AB132" s="85" t="s">
        <v>903</v>
      </c>
      <c r="AC132" s="79" t="b">
        <v>0</v>
      </c>
      <c r="AD132" s="79">
        <v>0</v>
      </c>
      <c r="AE132" s="85" t="s">
        <v>917</v>
      </c>
      <c r="AF132" s="79" t="b">
        <v>0</v>
      </c>
      <c r="AG132" s="79" t="s">
        <v>922</v>
      </c>
      <c r="AH132" s="79"/>
      <c r="AI132" s="85" t="s">
        <v>913</v>
      </c>
      <c r="AJ132" s="79" t="b">
        <v>0</v>
      </c>
      <c r="AK132" s="79">
        <v>0</v>
      </c>
      <c r="AL132" s="85" t="s">
        <v>913</v>
      </c>
      <c r="AM132" s="79" t="s">
        <v>934</v>
      </c>
      <c r="AN132" s="79" t="b">
        <v>0</v>
      </c>
      <c r="AO132" s="85" t="s">
        <v>903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268</v>
      </c>
      <c r="B133" s="64" t="s">
        <v>332</v>
      </c>
      <c r="C133" s="65" t="s">
        <v>2830</v>
      </c>
      <c r="D133" s="66">
        <v>3</v>
      </c>
      <c r="E133" s="67" t="s">
        <v>132</v>
      </c>
      <c r="F133" s="68">
        <v>35</v>
      </c>
      <c r="G133" s="65"/>
      <c r="H133" s="69"/>
      <c r="I133" s="70"/>
      <c r="J133" s="70"/>
      <c r="K133" s="34" t="s">
        <v>65</v>
      </c>
      <c r="L133" s="77">
        <v>133</v>
      </c>
      <c r="M133" s="77"/>
      <c r="N133" s="72"/>
      <c r="O133" s="79" t="s">
        <v>365</v>
      </c>
      <c r="P133" s="81">
        <v>43775.08957175926</v>
      </c>
      <c r="Q133" s="79" t="s">
        <v>412</v>
      </c>
      <c r="R133" s="82" t="s">
        <v>482</v>
      </c>
      <c r="S133" s="79" t="s">
        <v>516</v>
      </c>
      <c r="T133" s="79" t="s">
        <v>524</v>
      </c>
      <c r="U133" s="79"/>
      <c r="V133" s="82" t="s">
        <v>624</v>
      </c>
      <c r="W133" s="81">
        <v>43775.08957175926</v>
      </c>
      <c r="X133" s="82" t="s">
        <v>722</v>
      </c>
      <c r="Y133" s="79"/>
      <c r="Z133" s="79"/>
      <c r="AA133" s="85" t="s">
        <v>849</v>
      </c>
      <c r="AB133" s="85" t="s">
        <v>907</v>
      </c>
      <c r="AC133" s="79" t="b">
        <v>0</v>
      </c>
      <c r="AD133" s="79">
        <v>0</v>
      </c>
      <c r="AE133" s="85" t="s">
        <v>917</v>
      </c>
      <c r="AF133" s="79" t="b">
        <v>0</v>
      </c>
      <c r="AG133" s="79" t="s">
        <v>922</v>
      </c>
      <c r="AH133" s="79"/>
      <c r="AI133" s="85" t="s">
        <v>913</v>
      </c>
      <c r="AJ133" s="79" t="b">
        <v>0</v>
      </c>
      <c r="AK133" s="79">
        <v>0</v>
      </c>
      <c r="AL133" s="85" t="s">
        <v>913</v>
      </c>
      <c r="AM133" s="79" t="s">
        <v>933</v>
      </c>
      <c r="AN133" s="79" t="b">
        <v>0</v>
      </c>
      <c r="AO133" s="85" t="s">
        <v>907</v>
      </c>
      <c r="AP133" s="79" t="s">
        <v>176</v>
      </c>
      <c r="AQ133" s="79">
        <v>0</v>
      </c>
      <c r="AR133" s="79">
        <v>0</v>
      </c>
      <c r="AS133" s="79" t="s">
        <v>946</v>
      </c>
      <c r="AT133" s="79" t="s">
        <v>947</v>
      </c>
      <c r="AU133" s="79" t="s">
        <v>948</v>
      </c>
      <c r="AV133" s="79" t="s">
        <v>949</v>
      </c>
      <c r="AW133" s="79" t="s">
        <v>950</v>
      </c>
      <c r="AX133" s="79" t="s">
        <v>951</v>
      </c>
      <c r="AY133" s="79" t="s">
        <v>952</v>
      </c>
      <c r="AZ133" s="82" t="s">
        <v>953</v>
      </c>
      <c r="BA133">
        <v>1</v>
      </c>
      <c r="BB133" s="78" t="str">
        <f>REPLACE(INDEX(GroupVertices[Group],MATCH(Edges[[#This Row],[Vertex 1]],GroupVertices[Vertex],0)),1,1,"")</f>
        <v>1</v>
      </c>
      <c r="BC133" s="78" t="str">
        <f>REPLACE(INDEX(GroupVertices[Group],MATCH(Edges[[#This Row],[Vertex 2]],GroupVertices[Vertex],0)),1,1,"")</f>
        <v>1</v>
      </c>
      <c r="BD133" s="48">
        <v>1</v>
      </c>
      <c r="BE133" s="49">
        <v>2.7777777777777777</v>
      </c>
      <c r="BF133" s="48">
        <v>0</v>
      </c>
      <c r="BG133" s="49">
        <v>0</v>
      </c>
      <c r="BH133" s="48">
        <v>0</v>
      </c>
      <c r="BI133" s="49">
        <v>0</v>
      </c>
      <c r="BJ133" s="48">
        <v>35</v>
      </c>
      <c r="BK133" s="49">
        <v>97.22222222222223</v>
      </c>
      <c r="BL133" s="48">
        <v>36</v>
      </c>
    </row>
    <row r="134" spans="1:64" ht="15">
      <c r="A134" s="64" t="s">
        <v>268</v>
      </c>
      <c r="B134" s="64" t="s">
        <v>333</v>
      </c>
      <c r="C134" s="65" t="s">
        <v>2830</v>
      </c>
      <c r="D134" s="66">
        <v>3</v>
      </c>
      <c r="E134" s="67" t="s">
        <v>132</v>
      </c>
      <c r="F134" s="68">
        <v>35</v>
      </c>
      <c r="G134" s="65"/>
      <c r="H134" s="69"/>
      <c r="I134" s="70"/>
      <c r="J134" s="70"/>
      <c r="K134" s="34" t="s">
        <v>65</v>
      </c>
      <c r="L134" s="77">
        <v>134</v>
      </c>
      <c r="M134" s="77"/>
      <c r="N134" s="72"/>
      <c r="O134" s="79" t="s">
        <v>364</v>
      </c>
      <c r="P134" s="81">
        <v>43775.59743055556</v>
      </c>
      <c r="Q134" s="79" t="s">
        <v>413</v>
      </c>
      <c r="R134" s="82" t="s">
        <v>483</v>
      </c>
      <c r="S134" s="79" t="s">
        <v>517</v>
      </c>
      <c r="T134" s="79" t="s">
        <v>524</v>
      </c>
      <c r="U134" s="79"/>
      <c r="V134" s="82" t="s">
        <v>624</v>
      </c>
      <c r="W134" s="81">
        <v>43775.59743055556</v>
      </c>
      <c r="X134" s="82" t="s">
        <v>723</v>
      </c>
      <c r="Y134" s="79"/>
      <c r="Z134" s="79"/>
      <c r="AA134" s="85" t="s">
        <v>850</v>
      </c>
      <c r="AB134" s="85" t="s">
        <v>908</v>
      </c>
      <c r="AC134" s="79" t="b">
        <v>0</v>
      </c>
      <c r="AD134" s="79">
        <v>0</v>
      </c>
      <c r="AE134" s="85" t="s">
        <v>917</v>
      </c>
      <c r="AF134" s="79" t="b">
        <v>0</v>
      </c>
      <c r="AG134" s="79" t="s">
        <v>922</v>
      </c>
      <c r="AH134" s="79"/>
      <c r="AI134" s="85" t="s">
        <v>913</v>
      </c>
      <c r="AJ134" s="79" t="b">
        <v>0</v>
      </c>
      <c r="AK134" s="79">
        <v>0</v>
      </c>
      <c r="AL134" s="85" t="s">
        <v>913</v>
      </c>
      <c r="AM134" s="79" t="s">
        <v>934</v>
      </c>
      <c r="AN134" s="79" t="b">
        <v>0</v>
      </c>
      <c r="AO134" s="85" t="s">
        <v>908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268</v>
      </c>
      <c r="B135" s="64" t="s">
        <v>334</v>
      </c>
      <c r="C135" s="65" t="s">
        <v>2830</v>
      </c>
      <c r="D135" s="66">
        <v>3</v>
      </c>
      <c r="E135" s="67" t="s">
        <v>132</v>
      </c>
      <c r="F135" s="68">
        <v>35</v>
      </c>
      <c r="G135" s="65"/>
      <c r="H135" s="69"/>
      <c r="I135" s="70"/>
      <c r="J135" s="70"/>
      <c r="K135" s="34" t="s">
        <v>65</v>
      </c>
      <c r="L135" s="77">
        <v>135</v>
      </c>
      <c r="M135" s="77"/>
      <c r="N135" s="72"/>
      <c r="O135" s="79" t="s">
        <v>364</v>
      </c>
      <c r="P135" s="81">
        <v>43774.7028125</v>
      </c>
      <c r="Q135" s="79" t="s">
        <v>409</v>
      </c>
      <c r="R135" s="82" t="s">
        <v>480</v>
      </c>
      <c r="S135" s="79" t="s">
        <v>514</v>
      </c>
      <c r="T135" s="79" t="s">
        <v>540</v>
      </c>
      <c r="U135" s="79"/>
      <c r="V135" s="82" t="s">
        <v>624</v>
      </c>
      <c r="W135" s="81">
        <v>43774.7028125</v>
      </c>
      <c r="X135" s="82" t="s">
        <v>718</v>
      </c>
      <c r="Y135" s="79"/>
      <c r="Z135" s="79"/>
      <c r="AA135" s="85" t="s">
        <v>845</v>
      </c>
      <c r="AB135" s="85" t="s">
        <v>904</v>
      </c>
      <c r="AC135" s="79" t="b">
        <v>0</v>
      </c>
      <c r="AD135" s="79">
        <v>0</v>
      </c>
      <c r="AE135" s="85" t="s">
        <v>917</v>
      </c>
      <c r="AF135" s="79" t="b">
        <v>0</v>
      </c>
      <c r="AG135" s="79" t="s">
        <v>924</v>
      </c>
      <c r="AH135" s="79"/>
      <c r="AI135" s="85" t="s">
        <v>913</v>
      </c>
      <c r="AJ135" s="79" t="b">
        <v>0</v>
      </c>
      <c r="AK135" s="79">
        <v>0</v>
      </c>
      <c r="AL135" s="85" t="s">
        <v>913</v>
      </c>
      <c r="AM135" s="79" t="s">
        <v>933</v>
      </c>
      <c r="AN135" s="79" t="b">
        <v>0</v>
      </c>
      <c r="AO135" s="85" t="s">
        <v>904</v>
      </c>
      <c r="AP135" s="79" t="s">
        <v>176</v>
      </c>
      <c r="AQ135" s="79">
        <v>0</v>
      </c>
      <c r="AR135" s="79">
        <v>0</v>
      </c>
      <c r="AS135" s="79" t="s">
        <v>946</v>
      </c>
      <c r="AT135" s="79" t="s">
        <v>947</v>
      </c>
      <c r="AU135" s="79" t="s">
        <v>948</v>
      </c>
      <c r="AV135" s="79" t="s">
        <v>949</v>
      </c>
      <c r="AW135" s="79" t="s">
        <v>950</v>
      </c>
      <c r="AX135" s="79" t="s">
        <v>951</v>
      </c>
      <c r="AY135" s="79" t="s">
        <v>952</v>
      </c>
      <c r="AZ135" s="82" t="s">
        <v>953</v>
      </c>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268</v>
      </c>
      <c r="B136" s="64" t="s">
        <v>334</v>
      </c>
      <c r="C136" s="65" t="s">
        <v>2830</v>
      </c>
      <c r="D136" s="66">
        <v>3</v>
      </c>
      <c r="E136" s="67" t="s">
        <v>132</v>
      </c>
      <c r="F136" s="68">
        <v>35</v>
      </c>
      <c r="G136" s="65"/>
      <c r="H136" s="69"/>
      <c r="I136" s="70"/>
      <c r="J136" s="70"/>
      <c r="K136" s="34" t="s">
        <v>65</v>
      </c>
      <c r="L136" s="77">
        <v>136</v>
      </c>
      <c r="M136" s="77"/>
      <c r="N136" s="72"/>
      <c r="O136" s="79" t="s">
        <v>365</v>
      </c>
      <c r="P136" s="81">
        <v>43775.59743055556</v>
      </c>
      <c r="Q136" s="79" t="s">
        <v>413</v>
      </c>
      <c r="R136" s="82" t="s">
        <v>483</v>
      </c>
      <c r="S136" s="79" t="s">
        <v>517</v>
      </c>
      <c r="T136" s="79" t="s">
        <v>524</v>
      </c>
      <c r="U136" s="79"/>
      <c r="V136" s="82" t="s">
        <v>624</v>
      </c>
      <c r="W136" s="81">
        <v>43775.59743055556</v>
      </c>
      <c r="X136" s="82" t="s">
        <v>723</v>
      </c>
      <c r="Y136" s="79"/>
      <c r="Z136" s="79"/>
      <c r="AA136" s="85" t="s">
        <v>850</v>
      </c>
      <c r="AB136" s="85" t="s">
        <v>908</v>
      </c>
      <c r="AC136" s="79" t="b">
        <v>0</v>
      </c>
      <c r="AD136" s="79">
        <v>0</v>
      </c>
      <c r="AE136" s="85" t="s">
        <v>917</v>
      </c>
      <c r="AF136" s="79" t="b">
        <v>0</v>
      </c>
      <c r="AG136" s="79" t="s">
        <v>922</v>
      </c>
      <c r="AH136" s="79"/>
      <c r="AI136" s="85" t="s">
        <v>913</v>
      </c>
      <c r="AJ136" s="79" t="b">
        <v>0</v>
      </c>
      <c r="AK136" s="79">
        <v>0</v>
      </c>
      <c r="AL136" s="85" t="s">
        <v>913</v>
      </c>
      <c r="AM136" s="79" t="s">
        <v>934</v>
      </c>
      <c r="AN136" s="79" t="b">
        <v>0</v>
      </c>
      <c r="AO136" s="85" t="s">
        <v>908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2.7777777777777777</v>
      </c>
      <c r="BF136" s="48">
        <v>2</v>
      </c>
      <c r="BG136" s="49">
        <v>5.555555555555555</v>
      </c>
      <c r="BH136" s="48">
        <v>0</v>
      </c>
      <c r="BI136" s="49">
        <v>0</v>
      </c>
      <c r="BJ136" s="48">
        <v>33</v>
      </c>
      <c r="BK136" s="49">
        <v>91.66666666666667</v>
      </c>
      <c r="BL136" s="48">
        <v>36</v>
      </c>
    </row>
    <row r="137" spans="1:64" ht="15">
      <c r="A137" s="64" t="s">
        <v>268</v>
      </c>
      <c r="B137" s="64" t="s">
        <v>335</v>
      </c>
      <c r="C137" s="65" t="s">
        <v>2830</v>
      </c>
      <c r="D137" s="66">
        <v>3</v>
      </c>
      <c r="E137" s="67" t="s">
        <v>132</v>
      </c>
      <c r="F137" s="68">
        <v>35</v>
      </c>
      <c r="G137" s="65"/>
      <c r="H137" s="69"/>
      <c r="I137" s="70"/>
      <c r="J137" s="70"/>
      <c r="K137" s="34" t="s">
        <v>65</v>
      </c>
      <c r="L137" s="77">
        <v>137</v>
      </c>
      <c r="M137" s="77"/>
      <c r="N137" s="72"/>
      <c r="O137" s="79" t="s">
        <v>364</v>
      </c>
      <c r="P137" s="81">
        <v>43775.61672453704</v>
      </c>
      <c r="Q137" s="79" t="s">
        <v>414</v>
      </c>
      <c r="R137" s="79"/>
      <c r="S137" s="79"/>
      <c r="T137" s="79" t="s">
        <v>542</v>
      </c>
      <c r="U137" s="82" t="s">
        <v>571</v>
      </c>
      <c r="V137" s="82" t="s">
        <v>571</v>
      </c>
      <c r="W137" s="81">
        <v>43775.61672453704</v>
      </c>
      <c r="X137" s="82" t="s">
        <v>724</v>
      </c>
      <c r="Y137" s="79"/>
      <c r="Z137" s="79"/>
      <c r="AA137" s="85" t="s">
        <v>851</v>
      </c>
      <c r="AB137" s="79"/>
      <c r="AC137" s="79" t="b">
        <v>0</v>
      </c>
      <c r="AD137" s="79">
        <v>2</v>
      </c>
      <c r="AE137" s="85" t="s">
        <v>913</v>
      </c>
      <c r="AF137" s="79" t="b">
        <v>0</v>
      </c>
      <c r="AG137" s="79" t="s">
        <v>922</v>
      </c>
      <c r="AH137" s="79"/>
      <c r="AI137" s="85" t="s">
        <v>913</v>
      </c>
      <c r="AJ137" s="79" t="b">
        <v>0</v>
      </c>
      <c r="AK137" s="79">
        <v>0</v>
      </c>
      <c r="AL137" s="85" t="s">
        <v>913</v>
      </c>
      <c r="AM137" s="79" t="s">
        <v>934</v>
      </c>
      <c r="AN137" s="79" t="b">
        <v>0</v>
      </c>
      <c r="AO137" s="85" t="s">
        <v>851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268</v>
      </c>
      <c r="B138" s="64" t="s">
        <v>336</v>
      </c>
      <c r="C138" s="65" t="s">
        <v>2831</v>
      </c>
      <c r="D138" s="66">
        <v>10</v>
      </c>
      <c r="E138" s="67" t="s">
        <v>136</v>
      </c>
      <c r="F138" s="68">
        <v>12</v>
      </c>
      <c r="G138" s="65"/>
      <c r="H138" s="69"/>
      <c r="I138" s="70"/>
      <c r="J138" s="70"/>
      <c r="K138" s="34" t="s">
        <v>65</v>
      </c>
      <c r="L138" s="77">
        <v>138</v>
      </c>
      <c r="M138" s="77"/>
      <c r="N138" s="72"/>
      <c r="O138" s="79" t="s">
        <v>364</v>
      </c>
      <c r="P138" s="81">
        <v>43771.56638888889</v>
      </c>
      <c r="Q138" s="79" t="s">
        <v>407</v>
      </c>
      <c r="R138" s="82" t="s">
        <v>478</v>
      </c>
      <c r="S138" s="79" t="s">
        <v>512</v>
      </c>
      <c r="T138" s="79" t="s">
        <v>524</v>
      </c>
      <c r="U138" s="79"/>
      <c r="V138" s="82" t="s">
        <v>624</v>
      </c>
      <c r="W138" s="81">
        <v>43771.56638888889</v>
      </c>
      <c r="X138" s="82" t="s">
        <v>716</v>
      </c>
      <c r="Y138" s="79"/>
      <c r="Z138" s="79"/>
      <c r="AA138" s="85" t="s">
        <v>843</v>
      </c>
      <c r="AB138" s="85" t="s">
        <v>903</v>
      </c>
      <c r="AC138" s="79" t="b">
        <v>0</v>
      </c>
      <c r="AD138" s="79">
        <v>0</v>
      </c>
      <c r="AE138" s="85" t="s">
        <v>917</v>
      </c>
      <c r="AF138" s="79" t="b">
        <v>0</v>
      </c>
      <c r="AG138" s="79" t="s">
        <v>922</v>
      </c>
      <c r="AH138" s="79"/>
      <c r="AI138" s="85" t="s">
        <v>913</v>
      </c>
      <c r="AJ138" s="79" t="b">
        <v>0</v>
      </c>
      <c r="AK138" s="79">
        <v>0</v>
      </c>
      <c r="AL138" s="85" t="s">
        <v>913</v>
      </c>
      <c r="AM138" s="79" t="s">
        <v>934</v>
      </c>
      <c r="AN138" s="79" t="b">
        <v>0</v>
      </c>
      <c r="AO138" s="85" t="s">
        <v>903</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268</v>
      </c>
      <c r="B139" s="64" t="s">
        <v>336</v>
      </c>
      <c r="C139" s="65" t="s">
        <v>2831</v>
      </c>
      <c r="D139" s="66">
        <v>10</v>
      </c>
      <c r="E139" s="67" t="s">
        <v>136</v>
      </c>
      <c r="F139" s="68">
        <v>12</v>
      </c>
      <c r="G139" s="65"/>
      <c r="H139" s="69"/>
      <c r="I139" s="70"/>
      <c r="J139" s="70"/>
      <c r="K139" s="34" t="s">
        <v>65</v>
      </c>
      <c r="L139" s="77">
        <v>139</v>
      </c>
      <c r="M139" s="77"/>
      <c r="N139" s="72"/>
      <c r="O139" s="79" t="s">
        <v>364</v>
      </c>
      <c r="P139" s="81">
        <v>43774.7028125</v>
      </c>
      <c r="Q139" s="79" t="s">
        <v>409</v>
      </c>
      <c r="R139" s="82" t="s">
        <v>480</v>
      </c>
      <c r="S139" s="79" t="s">
        <v>514</v>
      </c>
      <c r="T139" s="79" t="s">
        <v>540</v>
      </c>
      <c r="U139" s="79"/>
      <c r="V139" s="82" t="s">
        <v>624</v>
      </c>
      <c r="W139" s="81">
        <v>43774.7028125</v>
      </c>
      <c r="X139" s="82" t="s">
        <v>718</v>
      </c>
      <c r="Y139" s="79"/>
      <c r="Z139" s="79"/>
      <c r="AA139" s="85" t="s">
        <v>845</v>
      </c>
      <c r="AB139" s="85" t="s">
        <v>904</v>
      </c>
      <c r="AC139" s="79" t="b">
        <v>0</v>
      </c>
      <c r="AD139" s="79">
        <v>0</v>
      </c>
      <c r="AE139" s="85" t="s">
        <v>917</v>
      </c>
      <c r="AF139" s="79" t="b">
        <v>0</v>
      </c>
      <c r="AG139" s="79" t="s">
        <v>924</v>
      </c>
      <c r="AH139" s="79"/>
      <c r="AI139" s="85" t="s">
        <v>913</v>
      </c>
      <c r="AJ139" s="79" t="b">
        <v>0</v>
      </c>
      <c r="AK139" s="79">
        <v>0</v>
      </c>
      <c r="AL139" s="85" t="s">
        <v>913</v>
      </c>
      <c r="AM139" s="79" t="s">
        <v>933</v>
      </c>
      <c r="AN139" s="79" t="b">
        <v>0</v>
      </c>
      <c r="AO139" s="85" t="s">
        <v>904</v>
      </c>
      <c r="AP139" s="79" t="s">
        <v>176</v>
      </c>
      <c r="AQ139" s="79">
        <v>0</v>
      </c>
      <c r="AR139" s="79">
        <v>0</v>
      </c>
      <c r="AS139" s="79" t="s">
        <v>946</v>
      </c>
      <c r="AT139" s="79" t="s">
        <v>947</v>
      </c>
      <c r="AU139" s="79" t="s">
        <v>948</v>
      </c>
      <c r="AV139" s="79" t="s">
        <v>949</v>
      </c>
      <c r="AW139" s="79" t="s">
        <v>950</v>
      </c>
      <c r="AX139" s="79" t="s">
        <v>951</v>
      </c>
      <c r="AY139" s="79" t="s">
        <v>952</v>
      </c>
      <c r="AZ139" s="82" t="s">
        <v>953</v>
      </c>
      <c r="BA139">
        <v>3</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268</v>
      </c>
      <c r="B140" s="64" t="s">
        <v>336</v>
      </c>
      <c r="C140" s="65" t="s">
        <v>2831</v>
      </c>
      <c r="D140" s="66">
        <v>10</v>
      </c>
      <c r="E140" s="67" t="s">
        <v>136</v>
      </c>
      <c r="F140" s="68">
        <v>12</v>
      </c>
      <c r="G140" s="65"/>
      <c r="H140" s="69"/>
      <c r="I140" s="70"/>
      <c r="J140" s="70"/>
      <c r="K140" s="34" t="s">
        <v>65</v>
      </c>
      <c r="L140" s="77">
        <v>140</v>
      </c>
      <c r="M140" s="77"/>
      <c r="N140" s="72"/>
      <c r="O140" s="79" t="s">
        <v>364</v>
      </c>
      <c r="P140" s="81">
        <v>43775.61672453704</v>
      </c>
      <c r="Q140" s="79" t="s">
        <v>414</v>
      </c>
      <c r="R140" s="79"/>
      <c r="S140" s="79"/>
      <c r="T140" s="79" t="s">
        <v>542</v>
      </c>
      <c r="U140" s="82" t="s">
        <v>571</v>
      </c>
      <c r="V140" s="82" t="s">
        <v>571</v>
      </c>
      <c r="W140" s="81">
        <v>43775.61672453704</v>
      </c>
      <c r="X140" s="82" t="s">
        <v>724</v>
      </c>
      <c r="Y140" s="79"/>
      <c r="Z140" s="79"/>
      <c r="AA140" s="85" t="s">
        <v>851</v>
      </c>
      <c r="AB140" s="79"/>
      <c r="AC140" s="79" t="b">
        <v>0</v>
      </c>
      <c r="AD140" s="79">
        <v>2</v>
      </c>
      <c r="AE140" s="85" t="s">
        <v>913</v>
      </c>
      <c r="AF140" s="79" t="b">
        <v>0</v>
      </c>
      <c r="AG140" s="79" t="s">
        <v>922</v>
      </c>
      <c r="AH140" s="79"/>
      <c r="AI140" s="85" t="s">
        <v>913</v>
      </c>
      <c r="AJ140" s="79" t="b">
        <v>0</v>
      </c>
      <c r="AK140" s="79">
        <v>0</v>
      </c>
      <c r="AL140" s="85" t="s">
        <v>913</v>
      </c>
      <c r="AM140" s="79" t="s">
        <v>934</v>
      </c>
      <c r="AN140" s="79" t="b">
        <v>0</v>
      </c>
      <c r="AO140" s="85" t="s">
        <v>851</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268</v>
      </c>
      <c r="B141" s="64" t="s">
        <v>337</v>
      </c>
      <c r="C141" s="65" t="s">
        <v>2831</v>
      </c>
      <c r="D141" s="66">
        <v>10</v>
      </c>
      <c r="E141" s="67" t="s">
        <v>136</v>
      </c>
      <c r="F141" s="68">
        <v>12</v>
      </c>
      <c r="G141" s="65"/>
      <c r="H141" s="69"/>
      <c r="I141" s="70"/>
      <c r="J141" s="70"/>
      <c r="K141" s="34" t="s">
        <v>65</v>
      </c>
      <c r="L141" s="77">
        <v>141</v>
      </c>
      <c r="M141" s="77"/>
      <c r="N141" s="72"/>
      <c r="O141" s="79" t="s">
        <v>364</v>
      </c>
      <c r="P141" s="81">
        <v>43771.56638888889</v>
      </c>
      <c r="Q141" s="79" t="s">
        <v>407</v>
      </c>
      <c r="R141" s="82" t="s">
        <v>478</v>
      </c>
      <c r="S141" s="79" t="s">
        <v>512</v>
      </c>
      <c r="T141" s="79" t="s">
        <v>524</v>
      </c>
      <c r="U141" s="79"/>
      <c r="V141" s="82" t="s">
        <v>624</v>
      </c>
      <c r="W141" s="81">
        <v>43771.56638888889</v>
      </c>
      <c r="X141" s="82" t="s">
        <v>716</v>
      </c>
      <c r="Y141" s="79"/>
      <c r="Z141" s="79"/>
      <c r="AA141" s="85" t="s">
        <v>843</v>
      </c>
      <c r="AB141" s="85" t="s">
        <v>903</v>
      </c>
      <c r="AC141" s="79" t="b">
        <v>0</v>
      </c>
      <c r="AD141" s="79">
        <v>0</v>
      </c>
      <c r="AE141" s="85" t="s">
        <v>917</v>
      </c>
      <c r="AF141" s="79" t="b">
        <v>0</v>
      </c>
      <c r="AG141" s="79" t="s">
        <v>922</v>
      </c>
      <c r="AH141" s="79"/>
      <c r="AI141" s="85" t="s">
        <v>913</v>
      </c>
      <c r="AJ141" s="79" t="b">
        <v>0</v>
      </c>
      <c r="AK141" s="79">
        <v>0</v>
      </c>
      <c r="AL141" s="85" t="s">
        <v>913</v>
      </c>
      <c r="AM141" s="79" t="s">
        <v>934</v>
      </c>
      <c r="AN141" s="79" t="b">
        <v>0</v>
      </c>
      <c r="AO141" s="85" t="s">
        <v>903</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268</v>
      </c>
      <c r="B142" s="64" t="s">
        <v>337</v>
      </c>
      <c r="C142" s="65" t="s">
        <v>2831</v>
      </c>
      <c r="D142" s="66">
        <v>10</v>
      </c>
      <c r="E142" s="67" t="s">
        <v>136</v>
      </c>
      <c r="F142" s="68">
        <v>12</v>
      </c>
      <c r="G142" s="65"/>
      <c r="H142" s="69"/>
      <c r="I142" s="70"/>
      <c r="J142" s="70"/>
      <c r="K142" s="34" t="s">
        <v>65</v>
      </c>
      <c r="L142" s="77">
        <v>142</v>
      </c>
      <c r="M142" s="77"/>
      <c r="N142" s="72"/>
      <c r="O142" s="79" t="s">
        <v>364</v>
      </c>
      <c r="P142" s="81">
        <v>43774.7028125</v>
      </c>
      <c r="Q142" s="79" t="s">
        <v>409</v>
      </c>
      <c r="R142" s="82" t="s">
        <v>480</v>
      </c>
      <c r="S142" s="79" t="s">
        <v>514</v>
      </c>
      <c r="T142" s="79" t="s">
        <v>540</v>
      </c>
      <c r="U142" s="79"/>
      <c r="V142" s="82" t="s">
        <v>624</v>
      </c>
      <c r="W142" s="81">
        <v>43774.7028125</v>
      </c>
      <c r="X142" s="82" t="s">
        <v>718</v>
      </c>
      <c r="Y142" s="79"/>
      <c r="Z142" s="79"/>
      <c r="AA142" s="85" t="s">
        <v>845</v>
      </c>
      <c r="AB142" s="85" t="s">
        <v>904</v>
      </c>
      <c r="AC142" s="79" t="b">
        <v>0</v>
      </c>
      <c r="AD142" s="79">
        <v>0</v>
      </c>
      <c r="AE142" s="85" t="s">
        <v>917</v>
      </c>
      <c r="AF142" s="79" t="b">
        <v>0</v>
      </c>
      <c r="AG142" s="79" t="s">
        <v>924</v>
      </c>
      <c r="AH142" s="79"/>
      <c r="AI142" s="85" t="s">
        <v>913</v>
      </c>
      <c r="AJ142" s="79" t="b">
        <v>0</v>
      </c>
      <c r="AK142" s="79">
        <v>0</v>
      </c>
      <c r="AL142" s="85" t="s">
        <v>913</v>
      </c>
      <c r="AM142" s="79" t="s">
        <v>933</v>
      </c>
      <c r="AN142" s="79" t="b">
        <v>0</v>
      </c>
      <c r="AO142" s="85" t="s">
        <v>904</v>
      </c>
      <c r="AP142" s="79" t="s">
        <v>176</v>
      </c>
      <c r="AQ142" s="79">
        <v>0</v>
      </c>
      <c r="AR142" s="79">
        <v>0</v>
      </c>
      <c r="AS142" s="79" t="s">
        <v>946</v>
      </c>
      <c r="AT142" s="79" t="s">
        <v>947</v>
      </c>
      <c r="AU142" s="79" t="s">
        <v>948</v>
      </c>
      <c r="AV142" s="79" t="s">
        <v>949</v>
      </c>
      <c r="AW142" s="79" t="s">
        <v>950</v>
      </c>
      <c r="AX142" s="79" t="s">
        <v>951</v>
      </c>
      <c r="AY142" s="79" t="s">
        <v>952</v>
      </c>
      <c r="AZ142" s="82" t="s">
        <v>953</v>
      </c>
      <c r="BA142">
        <v>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268</v>
      </c>
      <c r="B143" s="64" t="s">
        <v>337</v>
      </c>
      <c r="C143" s="65" t="s">
        <v>2831</v>
      </c>
      <c r="D143" s="66">
        <v>10</v>
      </c>
      <c r="E143" s="67" t="s">
        <v>136</v>
      </c>
      <c r="F143" s="68">
        <v>12</v>
      </c>
      <c r="G143" s="65"/>
      <c r="H143" s="69"/>
      <c r="I143" s="70"/>
      <c r="J143" s="70"/>
      <c r="K143" s="34" t="s">
        <v>65</v>
      </c>
      <c r="L143" s="77">
        <v>143</v>
      </c>
      <c r="M143" s="77"/>
      <c r="N143" s="72"/>
      <c r="O143" s="79" t="s">
        <v>364</v>
      </c>
      <c r="P143" s="81">
        <v>43775.61672453704</v>
      </c>
      <c r="Q143" s="79" t="s">
        <v>414</v>
      </c>
      <c r="R143" s="79"/>
      <c r="S143" s="79"/>
      <c r="T143" s="79" t="s">
        <v>542</v>
      </c>
      <c r="U143" s="82" t="s">
        <v>571</v>
      </c>
      <c r="V143" s="82" t="s">
        <v>571</v>
      </c>
      <c r="W143" s="81">
        <v>43775.61672453704</v>
      </c>
      <c r="X143" s="82" t="s">
        <v>724</v>
      </c>
      <c r="Y143" s="79"/>
      <c r="Z143" s="79"/>
      <c r="AA143" s="85" t="s">
        <v>851</v>
      </c>
      <c r="AB143" s="79"/>
      <c r="AC143" s="79" t="b">
        <v>0</v>
      </c>
      <c r="AD143" s="79">
        <v>2</v>
      </c>
      <c r="AE143" s="85" t="s">
        <v>913</v>
      </c>
      <c r="AF143" s="79" t="b">
        <v>0</v>
      </c>
      <c r="AG143" s="79" t="s">
        <v>922</v>
      </c>
      <c r="AH143" s="79"/>
      <c r="AI143" s="85" t="s">
        <v>913</v>
      </c>
      <c r="AJ143" s="79" t="b">
        <v>0</v>
      </c>
      <c r="AK143" s="79">
        <v>0</v>
      </c>
      <c r="AL143" s="85" t="s">
        <v>913</v>
      </c>
      <c r="AM143" s="79" t="s">
        <v>934</v>
      </c>
      <c r="AN143" s="79" t="b">
        <v>0</v>
      </c>
      <c r="AO143" s="85" t="s">
        <v>851</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268</v>
      </c>
      <c r="B144" s="64" t="s">
        <v>338</v>
      </c>
      <c r="C144" s="65" t="s">
        <v>2831</v>
      </c>
      <c r="D144" s="66">
        <v>10</v>
      </c>
      <c r="E144" s="67" t="s">
        <v>136</v>
      </c>
      <c r="F144" s="68">
        <v>12</v>
      </c>
      <c r="G144" s="65"/>
      <c r="H144" s="69"/>
      <c r="I144" s="70"/>
      <c r="J144" s="70"/>
      <c r="K144" s="34" t="s">
        <v>65</v>
      </c>
      <c r="L144" s="77">
        <v>144</v>
      </c>
      <c r="M144" s="77"/>
      <c r="N144" s="72"/>
      <c r="O144" s="79" t="s">
        <v>364</v>
      </c>
      <c r="P144" s="81">
        <v>43771.56638888889</v>
      </c>
      <c r="Q144" s="79" t="s">
        <v>407</v>
      </c>
      <c r="R144" s="82" t="s">
        <v>478</v>
      </c>
      <c r="S144" s="79" t="s">
        <v>512</v>
      </c>
      <c r="T144" s="79" t="s">
        <v>524</v>
      </c>
      <c r="U144" s="79"/>
      <c r="V144" s="82" t="s">
        <v>624</v>
      </c>
      <c r="W144" s="81">
        <v>43771.56638888889</v>
      </c>
      <c r="X144" s="82" t="s">
        <v>716</v>
      </c>
      <c r="Y144" s="79"/>
      <c r="Z144" s="79"/>
      <c r="AA144" s="85" t="s">
        <v>843</v>
      </c>
      <c r="AB144" s="85" t="s">
        <v>903</v>
      </c>
      <c r="AC144" s="79" t="b">
        <v>0</v>
      </c>
      <c r="AD144" s="79">
        <v>0</v>
      </c>
      <c r="AE144" s="85" t="s">
        <v>917</v>
      </c>
      <c r="AF144" s="79" t="b">
        <v>0</v>
      </c>
      <c r="AG144" s="79" t="s">
        <v>922</v>
      </c>
      <c r="AH144" s="79"/>
      <c r="AI144" s="85" t="s">
        <v>913</v>
      </c>
      <c r="AJ144" s="79" t="b">
        <v>0</v>
      </c>
      <c r="AK144" s="79">
        <v>0</v>
      </c>
      <c r="AL144" s="85" t="s">
        <v>913</v>
      </c>
      <c r="AM144" s="79" t="s">
        <v>934</v>
      </c>
      <c r="AN144" s="79" t="b">
        <v>0</v>
      </c>
      <c r="AO144" s="85" t="s">
        <v>903</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v>0</v>
      </c>
      <c r="BE144" s="49">
        <v>0</v>
      </c>
      <c r="BF144" s="48">
        <v>2</v>
      </c>
      <c r="BG144" s="49">
        <v>3.3333333333333335</v>
      </c>
      <c r="BH144" s="48">
        <v>0</v>
      </c>
      <c r="BI144" s="49">
        <v>0</v>
      </c>
      <c r="BJ144" s="48">
        <v>58</v>
      </c>
      <c r="BK144" s="49">
        <v>96.66666666666667</v>
      </c>
      <c r="BL144" s="48">
        <v>60</v>
      </c>
    </row>
    <row r="145" spans="1:64" ht="15">
      <c r="A145" s="64" t="s">
        <v>268</v>
      </c>
      <c r="B145" s="64" t="s">
        <v>338</v>
      </c>
      <c r="C145" s="65" t="s">
        <v>2831</v>
      </c>
      <c r="D145" s="66">
        <v>10</v>
      </c>
      <c r="E145" s="67" t="s">
        <v>136</v>
      </c>
      <c r="F145" s="68">
        <v>12</v>
      </c>
      <c r="G145" s="65"/>
      <c r="H145" s="69"/>
      <c r="I145" s="70"/>
      <c r="J145" s="70"/>
      <c r="K145" s="34" t="s">
        <v>65</v>
      </c>
      <c r="L145" s="77">
        <v>145</v>
      </c>
      <c r="M145" s="77"/>
      <c r="N145" s="72"/>
      <c r="O145" s="79" t="s">
        <v>364</v>
      </c>
      <c r="P145" s="81">
        <v>43774.83537037037</v>
      </c>
      <c r="Q145" s="79" t="s">
        <v>411</v>
      </c>
      <c r="R145" s="82" t="s">
        <v>481</v>
      </c>
      <c r="S145" s="79" t="s">
        <v>515</v>
      </c>
      <c r="T145" s="79" t="s">
        <v>524</v>
      </c>
      <c r="U145" s="79"/>
      <c r="V145" s="82" t="s">
        <v>624</v>
      </c>
      <c r="W145" s="81">
        <v>43774.83537037037</v>
      </c>
      <c r="X145" s="82" t="s">
        <v>721</v>
      </c>
      <c r="Y145" s="79"/>
      <c r="Z145" s="79"/>
      <c r="AA145" s="85" t="s">
        <v>848</v>
      </c>
      <c r="AB145" s="85" t="s">
        <v>906</v>
      </c>
      <c r="AC145" s="79" t="b">
        <v>0</v>
      </c>
      <c r="AD145" s="79">
        <v>0</v>
      </c>
      <c r="AE145" s="85" t="s">
        <v>917</v>
      </c>
      <c r="AF145" s="79" t="b">
        <v>0</v>
      </c>
      <c r="AG145" s="79" t="s">
        <v>922</v>
      </c>
      <c r="AH145" s="79"/>
      <c r="AI145" s="85" t="s">
        <v>913</v>
      </c>
      <c r="AJ145" s="79" t="b">
        <v>0</v>
      </c>
      <c r="AK145" s="79">
        <v>0</v>
      </c>
      <c r="AL145" s="85" t="s">
        <v>913</v>
      </c>
      <c r="AM145" s="79" t="s">
        <v>933</v>
      </c>
      <c r="AN145" s="79" t="b">
        <v>0</v>
      </c>
      <c r="AO145" s="85" t="s">
        <v>906</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11</v>
      </c>
      <c r="BK145" s="49">
        <v>100</v>
      </c>
      <c r="BL145" s="48">
        <v>11</v>
      </c>
    </row>
    <row r="146" spans="1:64" ht="15">
      <c r="A146" s="64" t="s">
        <v>268</v>
      </c>
      <c r="B146" s="64" t="s">
        <v>338</v>
      </c>
      <c r="C146" s="65" t="s">
        <v>2831</v>
      </c>
      <c r="D146" s="66">
        <v>10</v>
      </c>
      <c r="E146" s="67" t="s">
        <v>136</v>
      </c>
      <c r="F146" s="68">
        <v>12</v>
      </c>
      <c r="G146" s="65"/>
      <c r="H146" s="69"/>
      <c r="I146" s="70"/>
      <c r="J146" s="70"/>
      <c r="K146" s="34" t="s">
        <v>65</v>
      </c>
      <c r="L146" s="77">
        <v>146</v>
      </c>
      <c r="M146" s="77"/>
      <c r="N146" s="72"/>
      <c r="O146" s="79" t="s">
        <v>364</v>
      </c>
      <c r="P146" s="81">
        <v>43775.61672453704</v>
      </c>
      <c r="Q146" s="79" t="s">
        <v>414</v>
      </c>
      <c r="R146" s="79"/>
      <c r="S146" s="79"/>
      <c r="T146" s="79" t="s">
        <v>542</v>
      </c>
      <c r="U146" s="82" t="s">
        <v>571</v>
      </c>
      <c r="V146" s="82" t="s">
        <v>571</v>
      </c>
      <c r="W146" s="81">
        <v>43775.61672453704</v>
      </c>
      <c r="X146" s="82" t="s">
        <v>724</v>
      </c>
      <c r="Y146" s="79"/>
      <c r="Z146" s="79"/>
      <c r="AA146" s="85" t="s">
        <v>851</v>
      </c>
      <c r="AB146" s="79"/>
      <c r="AC146" s="79" t="b">
        <v>0</v>
      </c>
      <c r="AD146" s="79">
        <v>2</v>
      </c>
      <c r="AE146" s="85" t="s">
        <v>913</v>
      </c>
      <c r="AF146" s="79" t="b">
        <v>0</v>
      </c>
      <c r="AG146" s="79" t="s">
        <v>922</v>
      </c>
      <c r="AH146" s="79"/>
      <c r="AI146" s="85" t="s">
        <v>913</v>
      </c>
      <c r="AJ146" s="79" t="b">
        <v>0</v>
      </c>
      <c r="AK146" s="79">
        <v>0</v>
      </c>
      <c r="AL146" s="85" t="s">
        <v>913</v>
      </c>
      <c r="AM146" s="79" t="s">
        <v>934</v>
      </c>
      <c r="AN146" s="79" t="b">
        <v>0</v>
      </c>
      <c r="AO146" s="85" t="s">
        <v>851</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255</v>
      </c>
      <c r="B147" s="64" t="s">
        <v>299</v>
      </c>
      <c r="C147" s="65" t="s">
        <v>2830</v>
      </c>
      <c r="D147" s="66">
        <v>3</v>
      </c>
      <c r="E147" s="67" t="s">
        <v>132</v>
      </c>
      <c r="F147" s="68">
        <v>35</v>
      </c>
      <c r="G147" s="65"/>
      <c r="H147" s="69"/>
      <c r="I147" s="70"/>
      <c r="J147" s="70"/>
      <c r="K147" s="34" t="s">
        <v>65</v>
      </c>
      <c r="L147" s="77">
        <v>147</v>
      </c>
      <c r="M147" s="77"/>
      <c r="N147" s="72"/>
      <c r="O147" s="79" t="s">
        <v>364</v>
      </c>
      <c r="P147" s="81">
        <v>43775.90642361111</v>
      </c>
      <c r="Q147" s="79" t="s">
        <v>398</v>
      </c>
      <c r="R147" s="82" t="s">
        <v>471</v>
      </c>
      <c r="S147" s="79" t="s">
        <v>508</v>
      </c>
      <c r="T147" s="79" t="s">
        <v>524</v>
      </c>
      <c r="U147" s="79"/>
      <c r="V147" s="82" t="s">
        <v>612</v>
      </c>
      <c r="W147" s="81">
        <v>43775.90642361111</v>
      </c>
      <c r="X147" s="82" t="s">
        <v>699</v>
      </c>
      <c r="Y147" s="79"/>
      <c r="Z147" s="79"/>
      <c r="AA147" s="85" t="s">
        <v>826</v>
      </c>
      <c r="AB147" s="85" t="s">
        <v>902</v>
      </c>
      <c r="AC147" s="79" t="b">
        <v>0</v>
      </c>
      <c r="AD147" s="79">
        <v>0</v>
      </c>
      <c r="AE147" s="85" t="s">
        <v>915</v>
      </c>
      <c r="AF147" s="79" t="b">
        <v>0</v>
      </c>
      <c r="AG147" s="79" t="s">
        <v>922</v>
      </c>
      <c r="AH147" s="79"/>
      <c r="AI147" s="85" t="s">
        <v>913</v>
      </c>
      <c r="AJ147" s="79" t="b">
        <v>0</v>
      </c>
      <c r="AK147" s="79">
        <v>0</v>
      </c>
      <c r="AL147" s="85" t="s">
        <v>913</v>
      </c>
      <c r="AM147" s="79" t="s">
        <v>934</v>
      </c>
      <c r="AN147" s="79" t="b">
        <v>0</v>
      </c>
      <c r="AO147" s="85" t="s">
        <v>902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268</v>
      </c>
      <c r="B148" s="64" t="s">
        <v>299</v>
      </c>
      <c r="C148" s="65" t="s">
        <v>2831</v>
      </c>
      <c r="D148" s="66">
        <v>10</v>
      </c>
      <c r="E148" s="67" t="s">
        <v>136</v>
      </c>
      <c r="F148" s="68">
        <v>12</v>
      </c>
      <c r="G148" s="65"/>
      <c r="H148" s="69"/>
      <c r="I148" s="70"/>
      <c r="J148" s="70"/>
      <c r="K148" s="34" t="s">
        <v>65</v>
      </c>
      <c r="L148" s="77">
        <v>148</v>
      </c>
      <c r="M148" s="77"/>
      <c r="N148" s="72"/>
      <c r="O148" s="79" t="s">
        <v>364</v>
      </c>
      <c r="P148" s="81">
        <v>43774.7028125</v>
      </c>
      <c r="Q148" s="79" t="s">
        <v>409</v>
      </c>
      <c r="R148" s="82" t="s">
        <v>480</v>
      </c>
      <c r="S148" s="79" t="s">
        <v>514</v>
      </c>
      <c r="T148" s="79" t="s">
        <v>540</v>
      </c>
      <c r="U148" s="79"/>
      <c r="V148" s="82" t="s">
        <v>624</v>
      </c>
      <c r="W148" s="81">
        <v>43774.7028125</v>
      </c>
      <c r="X148" s="82" t="s">
        <v>718</v>
      </c>
      <c r="Y148" s="79"/>
      <c r="Z148" s="79"/>
      <c r="AA148" s="85" t="s">
        <v>845</v>
      </c>
      <c r="AB148" s="85" t="s">
        <v>904</v>
      </c>
      <c r="AC148" s="79" t="b">
        <v>0</v>
      </c>
      <c r="AD148" s="79">
        <v>0</v>
      </c>
      <c r="AE148" s="85" t="s">
        <v>917</v>
      </c>
      <c r="AF148" s="79" t="b">
        <v>0</v>
      </c>
      <c r="AG148" s="79" t="s">
        <v>924</v>
      </c>
      <c r="AH148" s="79"/>
      <c r="AI148" s="85" t="s">
        <v>913</v>
      </c>
      <c r="AJ148" s="79" t="b">
        <v>0</v>
      </c>
      <c r="AK148" s="79">
        <v>0</v>
      </c>
      <c r="AL148" s="85" t="s">
        <v>913</v>
      </c>
      <c r="AM148" s="79" t="s">
        <v>933</v>
      </c>
      <c r="AN148" s="79" t="b">
        <v>0</v>
      </c>
      <c r="AO148" s="85" t="s">
        <v>904</v>
      </c>
      <c r="AP148" s="79" t="s">
        <v>176</v>
      </c>
      <c r="AQ148" s="79">
        <v>0</v>
      </c>
      <c r="AR148" s="79">
        <v>0</v>
      </c>
      <c r="AS148" s="79" t="s">
        <v>946</v>
      </c>
      <c r="AT148" s="79" t="s">
        <v>947</v>
      </c>
      <c r="AU148" s="79" t="s">
        <v>948</v>
      </c>
      <c r="AV148" s="79" t="s">
        <v>949</v>
      </c>
      <c r="AW148" s="79" t="s">
        <v>950</v>
      </c>
      <c r="AX148" s="79" t="s">
        <v>951</v>
      </c>
      <c r="AY148" s="79" t="s">
        <v>952</v>
      </c>
      <c r="AZ148" s="82" t="s">
        <v>953</v>
      </c>
      <c r="BA148">
        <v>2</v>
      </c>
      <c r="BB148" s="78" t="str">
        <f>REPLACE(INDEX(GroupVertices[Group],MATCH(Edges[[#This Row],[Vertex 1]],GroupVertices[Vertex],0)),1,1,"")</f>
        <v>1</v>
      </c>
      <c r="BC148" s="78" t="str">
        <f>REPLACE(INDEX(GroupVertices[Group],MATCH(Edges[[#This Row],[Vertex 2]],GroupVertices[Vertex],0)),1,1,"")</f>
        <v>2</v>
      </c>
      <c r="BD148" s="48"/>
      <c r="BE148" s="49"/>
      <c r="BF148" s="48"/>
      <c r="BG148" s="49"/>
      <c r="BH148" s="48"/>
      <c r="BI148" s="49"/>
      <c r="BJ148" s="48"/>
      <c r="BK148" s="49"/>
      <c r="BL148" s="48"/>
    </row>
    <row r="149" spans="1:64" ht="15">
      <c r="A149" s="64" t="s">
        <v>268</v>
      </c>
      <c r="B149" s="64" t="s">
        <v>299</v>
      </c>
      <c r="C149" s="65" t="s">
        <v>2831</v>
      </c>
      <c r="D149" s="66">
        <v>10</v>
      </c>
      <c r="E149" s="67" t="s">
        <v>136</v>
      </c>
      <c r="F149" s="68">
        <v>12</v>
      </c>
      <c r="G149" s="65"/>
      <c r="H149" s="69"/>
      <c r="I149" s="70"/>
      <c r="J149" s="70"/>
      <c r="K149" s="34" t="s">
        <v>65</v>
      </c>
      <c r="L149" s="77">
        <v>149</v>
      </c>
      <c r="M149" s="77"/>
      <c r="N149" s="72"/>
      <c r="O149" s="79" t="s">
        <v>364</v>
      </c>
      <c r="P149" s="81">
        <v>43775.85070601852</v>
      </c>
      <c r="Q149" s="79" t="s">
        <v>415</v>
      </c>
      <c r="R149" s="82" t="s">
        <v>470</v>
      </c>
      <c r="S149" s="79" t="s">
        <v>499</v>
      </c>
      <c r="T149" s="79" t="s">
        <v>535</v>
      </c>
      <c r="U149" s="79"/>
      <c r="V149" s="82" t="s">
        <v>624</v>
      </c>
      <c r="W149" s="81">
        <v>43775.85070601852</v>
      </c>
      <c r="X149" s="82" t="s">
        <v>725</v>
      </c>
      <c r="Y149" s="79"/>
      <c r="Z149" s="79"/>
      <c r="AA149" s="85" t="s">
        <v>852</v>
      </c>
      <c r="AB149" s="79"/>
      <c r="AC149" s="79" t="b">
        <v>0</v>
      </c>
      <c r="AD149" s="79">
        <v>4</v>
      </c>
      <c r="AE149" s="85" t="s">
        <v>913</v>
      </c>
      <c r="AF149" s="79" t="b">
        <v>1</v>
      </c>
      <c r="AG149" s="79" t="s">
        <v>924</v>
      </c>
      <c r="AH149" s="79"/>
      <c r="AI149" s="85" t="s">
        <v>926</v>
      </c>
      <c r="AJ149" s="79" t="b">
        <v>0</v>
      </c>
      <c r="AK149" s="79">
        <v>1</v>
      </c>
      <c r="AL149" s="85" t="s">
        <v>913</v>
      </c>
      <c r="AM149" s="79" t="s">
        <v>933</v>
      </c>
      <c r="AN149" s="79" t="b">
        <v>0</v>
      </c>
      <c r="AO149" s="85" t="s">
        <v>852</v>
      </c>
      <c r="AP149" s="79" t="s">
        <v>176</v>
      </c>
      <c r="AQ149" s="79">
        <v>0</v>
      </c>
      <c r="AR149" s="79">
        <v>0</v>
      </c>
      <c r="AS149" s="79" t="s">
        <v>946</v>
      </c>
      <c r="AT149" s="79" t="s">
        <v>947</v>
      </c>
      <c r="AU149" s="79" t="s">
        <v>948</v>
      </c>
      <c r="AV149" s="79" t="s">
        <v>949</v>
      </c>
      <c r="AW149" s="79" t="s">
        <v>950</v>
      </c>
      <c r="AX149" s="79" t="s">
        <v>951</v>
      </c>
      <c r="AY149" s="79" t="s">
        <v>952</v>
      </c>
      <c r="AZ149" s="82" t="s">
        <v>953</v>
      </c>
      <c r="BA149">
        <v>2</v>
      </c>
      <c r="BB149" s="78" t="str">
        <f>REPLACE(INDEX(GroupVertices[Group],MATCH(Edges[[#This Row],[Vertex 1]],GroupVertices[Vertex],0)),1,1,"")</f>
        <v>1</v>
      </c>
      <c r="BC149" s="78" t="str">
        <f>REPLACE(INDEX(GroupVertices[Group],MATCH(Edges[[#This Row],[Vertex 2]],GroupVertices[Vertex],0)),1,1,"")</f>
        <v>2</v>
      </c>
      <c r="BD149" s="48">
        <v>0</v>
      </c>
      <c r="BE149" s="49">
        <v>0</v>
      </c>
      <c r="BF149" s="48">
        <v>0</v>
      </c>
      <c r="BG149" s="49">
        <v>0</v>
      </c>
      <c r="BH149" s="48">
        <v>0</v>
      </c>
      <c r="BI149" s="49">
        <v>0</v>
      </c>
      <c r="BJ149" s="48">
        <v>4</v>
      </c>
      <c r="BK149" s="49">
        <v>100</v>
      </c>
      <c r="BL149" s="48">
        <v>4</v>
      </c>
    </row>
    <row r="150" spans="1:64" ht="15">
      <c r="A150" s="64" t="s">
        <v>268</v>
      </c>
      <c r="B150" s="64" t="s">
        <v>339</v>
      </c>
      <c r="C150" s="65" t="s">
        <v>2830</v>
      </c>
      <c r="D150" s="66">
        <v>3</v>
      </c>
      <c r="E150" s="67" t="s">
        <v>132</v>
      </c>
      <c r="F150" s="68">
        <v>35</v>
      </c>
      <c r="G150" s="65"/>
      <c r="H150" s="69"/>
      <c r="I150" s="70"/>
      <c r="J150" s="70"/>
      <c r="K150" s="34" t="s">
        <v>65</v>
      </c>
      <c r="L150" s="77">
        <v>150</v>
      </c>
      <c r="M150" s="77"/>
      <c r="N150" s="72"/>
      <c r="O150" s="79" t="s">
        <v>364</v>
      </c>
      <c r="P150" s="81">
        <v>43776.49505787037</v>
      </c>
      <c r="Q150" s="79" t="s">
        <v>416</v>
      </c>
      <c r="R150" s="82" t="s">
        <v>484</v>
      </c>
      <c r="S150" s="79" t="s">
        <v>499</v>
      </c>
      <c r="T150" s="79" t="s">
        <v>543</v>
      </c>
      <c r="U150" s="79"/>
      <c r="V150" s="82" t="s">
        <v>624</v>
      </c>
      <c r="W150" s="81">
        <v>43776.49505787037</v>
      </c>
      <c r="X150" s="82" t="s">
        <v>726</v>
      </c>
      <c r="Y150" s="79"/>
      <c r="Z150" s="79"/>
      <c r="AA150" s="85" t="s">
        <v>853</v>
      </c>
      <c r="AB150" s="79"/>
      <c r="AC150" s="79" t="b">
        <v>0</v>
      </c>
      <c r="AD150" s="79">
        <v>2</v>
      </c>
      <c r="AE150" s="85" t="s">
        <v>913</v>
      </c>
      <c r="AF150" s="79" t="b">
        <v>1</v>
      </c>
      <c r="AG150" s="79" t="s">
        <v>924</v>
      </c>
      <c r="AH150" s="79"/>
      <c r="AI150" s="85" t="s">
        <v>882</v>
      </c>
      <c r="AJ150" s="79" t="b">
        <v>0</v>
      </c>
      <c r="AK150" s="79">
        <v>0</v>
      </c>
      <c r="AL150" s="85" t="s">
        <v>913</v>
      </c>
      <c r="AM150" s="79" t="s">
        <v>934</v>
      </c>
      <c r="AN150" s="79" t="b">
        <v>0</v>
      </c>
      <c r="AO150" s="85" t="s">
        <v>853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268</v>
      </c>
      <c r="B151" s="64" t="s">
        <v>340</v>
      </c>
      <c r="C151" s="65" t="s">
        <v>2830</v>
      </c>
      <c r="D151" s="66">
        <v>3</v>
      </c>
      <c r="E151" s="67" t="s">
        <v>132</v>
      </c>
      <c r="F151" s="68">
        <v>35</v>
      </c>
      <c r="G151" s="65"/>
      <c r="H151" s="69"/>
      <c r="I151" s="70"/>
      <c r="J151" s="70"/>
      <c r="K151" s="34" t="s">
        <v>65</v>
      </c>
      <c r="L151" s="77">
        <v>151</v>
      </c>
      <c r="M151" s="77"/>
      <c r="N151" s="72"/>
      <c r="O151" s="79" t="s">
        <v>364</v>
      </c>
      <c r="P151" s="81">
        <v>43776.49505787037</v>
      </c>
      <c r="Q151" s="79" t="s">
        <v>416</v>
      </c>
      <c r="R151" s="82" t="s">
        <v>484</v>
      </c>
      <c r="S151" s="79" t="s">
        <v>499</v>
      </c>
      <c r="T151" s="79" t="s">
        <v>543</v>
      </c>
      <c r="U151" s="79"/>
      <c r="V151" s="82" t="s">
        <v>624</v>
      </c>
      <c r="W151" s="81">
        <v>43776.49505787037</v>
      </c>
      <c r="X151" s="82" t="s">
        <v>726</v>
      </c>
      <c r="Y151" s="79"/>
      <c r="Z151" s="79"/>
      <c r="AA151" s="85" t="s">
        <v>853</v>
      </c>
      <c r="AB151" s="79"/>
      <c r="AC151" s="79" t="b">
        <v>0</v>
      </c>
      <c r="AD151" s="79">
        <v>2</v>
      </c>
      <c r="AE151" s="85" t="s">
        <v>913</v>
      </c>
      <c r="AF151" s="79" t="b">
        <v>1</v>
      </c>
      <c r="AG151" s="79" t="s">
        <v>924</v>
      </c>
      <c r="AH151" s="79"/>
      <c r="AI151" s="85" t="s">
        <v>882</v>
      </c>
      <c r="AJ151" s="79" t="b">
        <v>0</v>
      </c>
      <c r="AK151" s="79">
        <v>0</v>
      </c>
      <c r="AL151" s="85" t="s">
        <v>913</v>
      </c>
      <c r="AM151" s="79" t="s">
        <v>934</v>
      </c>
      <c r="AN151" s="79" t="b">
        <v>0</v>
      </c>
      <c r="AO151" s="85" t="s">
        <v>853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268</v>
      </c>
      <c r="B152" s="64" t="s">
        <v>341</v>
      </c>
      <c r="C152" s="65" t="s">
        <v>2830</v>
      </c>
      <c r="D152" s="66">
        <v>3</v>
      </c>
      <c r="E152" s="67" t="s">
        <v>132</v>
      </c>
      <c r="F152" s="68">
        <v>35</v>
      </c>
      <c r="G152" s="65"/>
      <c r="H152" s="69"/>
      <c r="I152" s="70"/>
      <c r="J152" s="70"/>
      <c r="K152" s="34" t="s">
        <v>65</v>
      </c>
      <c r="L152" s="77">
        <v>152</v>
      </c>
      <c r="M152" s="77"/>
      <c r="N152" s="72"/>
      <c r="O152" s="79" t="s">
        <v>364</v>
      </c>
      <c r="P152" s="81">
        <v>43776.49505787037</v>
      </c>
      <c r="Q152" s="79" t="s">
        <v>416</v>
      </c>
      <c r="R152" s="82" t="s">
        <v>484</v>
      </c>
      <c r="S152" s="79" t="s">
        <v>499</v>
      </c>
      <c r="T152" s="79" t="s">
        <v>543</v>
      </c>
      <c r="U152" s="79"/>
      <c r="V152" s="82" t="s">
        <v>624</v>
      </c>
      <c r="W152" s="81">
        <v>43776.49505787037</v>
      </c>
      <c r="X152" s="82" t="s">
        <v>726</v>
      </c>
      <c r="Y152" s="79"/>
      <c r="Z152" s="79"/>
      <c r="AA152" s="85" t="s">
        <v>853</v>
      </c>
      <c r="AB152" s="79"/>
      <c r="AC152" s="79" t="b">
        <v>0</v>
      </c>
      <c r="AD152" s="79">
        <v>2</v>
      </c>
      <c r="AE152" s="85" t="s">
        <v>913</v>
      </c>
      <c r="AF152" s="79" t="b">
        <v>1</v>
      </c>
      <c r="AG152" s="79" t="s">
        <v>924</v>
      </c>
      <c r="AH152" s="79"/>
      <c r="AI152" s="85" t="s">
        <v>882</v>
      </c>
      <c r="AJ152" s="79" t="b">
        <v>0</v>
      </c>
      <c r="AK152" s="79">
        <v>0</v>
      </c>
      <c r="AL152" s="85" t="s">
        <v>913</v>
      </c>
      <c r="AM152" s="79" t="s">
        <v>934</v>
      </c>
      <c r="AN152" s="79" t="b">
        <v>0</v>
      </c>
      <c r="AO152" s="85" t="s">
        <v>853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268</v>
      </c>
      <c r="B153" s="64" t="s">
        <v>342</v>
      </c>
      <c r="C153" s="65" t="s">
        <v>2830</v>
      </c>
      <c r="D153" s="66">
        <v>3</v>
      </c>
      <c r="E153" s="67" t="s">
        <v>132</v>
      </c>
      <c r="F153" s="68">
        <v>35</v>
      </c>
      <c r="G153" s="65"/>
      <c r="H153" s="69"/>
      <c r="I153" s="70"/>
      <c r="J153" s="70"/>
      <c r="K153" s="34" t="s">
        <v>65</v>
      </c>
      <c r="L153" s="77">
        <v>153</v>
      </c>
      <c r="M153" s="77"/>
      <c r="N153" s="72"/>
      <c r="O153" s="79" t="s">
        <v>364</v>
      </c>
      <c r="P153" s="81">
        <v>43776.49505787037</v>
      </c>
      <c r="Q153" s="79" t="s">
        <v>416</v>
      </c>
      <c r="R153" s="82" t="s">
        <v>484</v>
      </c>
      <c r="S153" s="79" t="s">
        <v>499</v>
      </c>
      <c r="T153" s="79" t="s">
        <v>543</v>
      </c>
      <c r="U153" s="79"/>
      <c r="V153" s="82" t="s">
        <v>624</v>
      </c>
      <c r="W153" s="81">
        <v>43776.49505787037</v>
      </c>
      <c r="X153" s="82" t="s">
        <v>726</v>
      </c>
      <c r="Y153" s="79"/>
      <c r="Z153" s="79"/>
      <c r="AA153" s="85" t="s">
        <v>853</v>
      </c>
      <c r="AB153" s="79"/>
      <c r="AC153" s="79" t="b">
        <v>0</v>
      </c>
      <c r="AD153" s="79">
        <v>2</v>
      </c>
      <c r="AE153" s="85" t="s">
        <v>913</v>
      </c>
      <c r="AF153" s="79" t="b">
        <v>1</v>
      </c>
      <c r="AG153" s="79" t="s">
        <v>924</v>
      </c>
      <c r="AH153" s="79"/>
      <c r="AI153" s="85" t="s">
        <v>882</v>
      </c>
      <c r="AJ153" s="79" t="b">
        <v>0</v>
      </c>
      <c r="AK153" s="79">
        <v>0</v>
      </c>
      <c r="AL153" s="85" t="s">
        <v>913</v>
      </c>
      <c r="AM153" s="79" t="s">
        <v>934</v>
      </c>
      <c r="AN153" s="79" t="b">
        <v>0</v>
      </c>
      <c r="AO153" s="85" t="s">
        <v>853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268</v>
      </c>
      <c r="B154" s="64" t="s">
        <v>343</v>
      </c>
      <c r="C154" s="65" t="s">
        <v>2830</v>
      </c>
      <c r="D154" s="66">
        <v>3</v>
      </c>
      <c r="E154" s="67" t="s">
        <v>132</v>
      </c>
      <c r="F154" s="68">
        <v>35</v>
      </c>
      <c r="G154" s="65"/>
      <c r="H154" s="69"/>
      <c r="I154" s="70"/>
      <c r="J154" s="70"/>
      <c r="K154" s="34" t="s">
        <v>65</v>
      </c>
      <c r="L154" s="77">
        <v>154</v>
      </c>
      <c r="M154" s="77"/>
      <c r="N154" s="72"/>
      <c r="O154" s="79" t="s">
        <v>364</v>
      </c>
      <c r="P154" s="81">
        <v>43776.49505787037</v>
      </c>
      <c r="Q154" s="79" t="s">
        <v>416</v>
      </c>
      <c r="R154" s="82" t="s">
        <v>484</v>
      </c>
      <c r="S154" s="79" t="s">
        <v>499</v>
      </c>
      <c r="T154" s="79" t="s">
        <v>543</v>
      </c>
      <c r="U154" s="79"/>
      <c r="V154" s="82" t="s">
        <v>624</v>
      </c>
      <c r="W154" s="81">
        <v>43776.49505787037</v>
      </c>
      <c r="X154" s="82" t="s">
        <v>726</v>
      </c>
      <c r="Y154" s="79"/>
      <c r="Z154" s="79"/>
      <c r="AA154" s="85" t="s">
        <v>853</v>
      </c>
      <c r="AB154" s="79"/>
      <c r="AC154" s="79" t="b">
        <v>0</v>
      </c>
      <c r="AD154" s="79">
        <v>2</v>
      </c>
      <c r="AE154" s="85" t="s">
        <v>913</v>
      </c>
      <c r="AF154" s="79" t="b">
        <v>1</v>
      </c>
      <c r="AG154" s="79" t="s">
        <v>924</v>
      </c>
      <c r="AH154" s="79"/>
      <c r="AI154" s="85" t="s">
        <v>882</v>
      </c>
      <c r="AJ154" s="79" t="b">
        <v>0</v>
      </c>
      <c r="AK154" s="79">
        <v>0</v>
      </c>
      <c r="AL154" s="85" t="s">
        <v>913</v>
      </c>
      <c r="AM154" s="79" t="s">
        <v>934</v>
      </c>
      <c r="AN154" s="79" t="b">
        <v>0</v>
      </c>
      <c r="AO154" s="85" t="s">
        <v>853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268</v>
      </c>
      <c r="B155" s="64" t="s">
        <v>344</v>
      </c>
      <c r="C155" s="65" t="s">
        <v>2830</v>
      </c>
      <c r="D155" s="66">
        <v>3</v>
      </c>
      <c r="E155" s="67" t="s">
        <v>132</v>
      </c>
      <c r="F155" s="68">
        <v>35</v>
      </c>
      <c r="G155" s="65"/>
      <c r="H155" s="69"/>
      <c r="I155" s="70"/>
      <c r="J155" s="70"/>
      <c r="K155" s="34" t="s">
        <v>65</v>
      </c>
      <c r="L155" s="77">
        <v>155</v>
      </c>
      <c r="M155" s="77"/>
      <c r="N155" s="72"/>
      <c r="O155" s="79" t="s">
        <v>364</v>
      </c>
      <c r="P155" s="81">
        <v>43776.49505787037</v>
      </c>
      <c r="Q155" s="79" t="s">
        <v>416</v>
      </c>
      <c r="R155" s="82" t="s">
        <v>484</v>
      </c>
      <c r="S155" s="79" t="s">
        <v>499</v>
      </c>
      <c r="T155" s="79" t="s">
        <v>543</v>
      </c>
      <c r="U155" s="79"/>
      <c r="V155" s="82" t="s">
        <v>624</v>
      </c>
      <c r="W155" s="81">
        <v>43776.49505787037</v>
      </c>
      <c r="X155" s="82" t="s">
        <v>726</v>
      </c>
      <c r="Y155" s="79"/>
      <c r="Z155" s="79"/>
      <c r="AA155" s="85" t="s">
        <v>853</v>
      </c>
      <c r="AB155" s="79"/>
      <c r="AC155" s="79" t="b">
        <v>0</v>
      </c>
      <c r="AD155" s="79">
        <v>2</v>
      </c>
      <c r="AE155" s="85" t="s">
        <v>913</v>
      </c>
      <c r="AF155" s="79" t="b">
        <v>1</v>
      </c>
      <c r="AG155" s="79" t="s">
        <v>924</v>
      </c>
      <c r="AH155" s="79"/>
      <c r="AI155" s="85" t="s">
        <v>882</v>
      </c>
      <c r="AJ155" s="79" t="b">
        <v>0</v>
      </c>
      <c r="AK155" s="79">
        <v>0</v>
      </c>
      <c r="AL155" s="85" t="s">
        <v>913</v>
      </c>
      <c r="AM155" s="79" t="s">
        <v>934</v>
      </c>
      <c r="AN155" s="79" t="b">
        <v>0</v>
      </c>
      <c r="AO155" s="85" t="s">
        <v>853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268</v>
      </c>
      <c r="B156" s="64" t="s">
        <v>345</v>
      </c>
      <c r="C156" s="65" t="s">
        <v>2830</v>
      </c>
      <c r="D156" s="66">
        <v>3</v>
      </c>
      <c r="E156" s="67" t="s">
        <v>132</v>
      </c>
      <c r="F156" s="68">
        <v>35</v>
      </c>
      <c r="G156" s="65"/>
      <c r="H156" s="69"/>
      <c r="I156" s="70"/>
      <c r="J156" s="70"/>
      <c r="K156" s="34" t="s">
        <v>65</v>
      </c>
      <c r="L156" s="77">
        <v>156</v>
      </c>
      <c r="M156" s="77"/>
      <c r="N156" s="72"/>
      <c r="O156" s="79" t="s">
        <v>364</v>
      </c>
      <c r="P156" s="81">
        <v>43776.49505787037</v>
      </c>
      <c r="Q156" s="79" t="s">
        <v>416</v>
      </c>
      <c r="R156" s="82" t="s">
        <v>484</v>
      </c>
      <c r="S156" s="79" t="s">
        <v>499</v>
      </c>
      <c r="T156" s="79" t="s">
        <v>543</v>
      </c>
      <c r="U156" s="79"/>
      <c r="V156" s="82" t="s">
        <v>624</v>
      </c>
      <c r="W156" s="81">
        <v>43776.49505787037</v>
      </c>
      <c r="X156" s="82" t="s">
        <v>726</v>
      </c>
      <c r="Y156" s="79"/>
      <c r="Z156" s="79"/>
      <c r="AA156" s="85" t="s">
        <v>853</v>
      </c>
      <c r="AB156" s="79"/>
      <c r="AC156" s="79" t="b">
        <v>0</v>
      </c>
      <c r="AD156" s="79">
        <v>2</v>
      </c>
      <c r="AE156" s="85" t="s">
        <v>913</v>
      </c>
      <c r="AF156" s="79" t="b">
        <v>1</v>
      </c>
      <c r="AG156" s="79" t="s">
        <v>924</v>
      </c>
      <c r="AH156" s="79"/>
      <c r="AI156" s="85" t="s">
        <v>882</v>
      </c>
      <c r="AJ156" s="79" t="b">
        <v>0</v>
      </c>
      <c r="AK156" s="79">
        <v>0</v>
      </c>
      <c r="AL156" s="85" t="s">
        <v>913</v>
      </c>
      <c r="AM156" s="79" t="s">
        <v>934</v>
      </c>
      <c r="AN156" s="79" t="b">
        <v>0</v>
      </c>
      <c r="AO156" s="85" t="s">
        <v>853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268</v>
      </c>
      <c r="B157" s="64" t="s">
        <v>346</v>
      </c>
      <c r="C157" s="65" t="s">
        <v>2831</v>
      </c>
      <c r="D157" s="66">
        <v>10</v>
      </c>
      <c r="E157" s="67" t="s">
        <v>136</v>
      </c>
      <c r="F157" s="68">
        <v>12</v>
      </c>
      <c r="G157" s="65"/>
      <c r="H157" s="69"/>
      <c r="I157" s="70"/>
      <c r="J157" s="70"/>
      <c r="K157" s="34" t="s">
        <v>65</v>
      </c>
      <c r="L157" s="77">
        <v>157</v>
      </c>
      <c r="M157" s="77"/>
      <c r="N157" s="72"/>
      <c r="O157" s="79" t="s">
        <v>364</v>
      </c>
      <c r="P157" s="81">
        <v>43774.7028125</v>
      </c>
      <c r="Q157" s="79" t="s">
        <v>409</v>
      </c>
      <c r="R157" s="82" t="s">
        <v>480</v>
      </c>
      <c r="S157" s="79" t="s">
        <v>514</v>
      </c>
      <c r="T157" s="79" t="s">
        <v>540</v>
      </c>
      <c r="U157" s="79"/>
      <c r="V157" s="82" t="s">
        <v>624</v>
      </c>
      <c r="W157" s="81">
        <v>43774.7028125</v>
      </c>
      <c r="X157" s="82" t="s">
        <v>718</v>
      </c>
      <c r="Y157" s="79"/>
      <c r="Z157" s="79"/>
      <c r="AA157" s="85" t="s">
        <v>845</v>
      </c>
      <c r="AB157" s="85" t="s">
        <v>904</v>
      </c>
      <c r="AC157" s="79" t="b">
        <v>0</v>
      </c>
      <c r="AD157" s="79">
        <v>0</v>
      </c>
      <c r="AE157" s="85" t="s">
        <v>917</v>
      </c>
      <c r="AF157" s="79" t="b">
        <v>0</v>
      </c>
      <c r="AG157" s="79" t="s">
        <v>924</v>
      </c>
      <c r="AH157" s="79"/>
      <c r="AI157" s="85" t="s">
        <v>913</v>
      </c>
      <c r="AJ157" s="79" t="b">
        <v>0</v>
      </c>
      <c r="AK157" s="79">
        <v>0</v>
      </c>
      <c r="AL157" s="85" t="s">
        <v>913</v>
      </c>
      <c r="AM157" s="79" t="s">
        <v>933</v>
      </c>
      <c r="AN157" s="79" t="b">
        <v>0</v>
      </c>
      <c r="AO157" s="85" t="s">
        <v>904</v>
      </c>
      <c r="AP157" s="79" t="s">
        <v>176</v>
      </c>
      <c r="AQ157" s="79">
        <v>0</v>
      </c>
      <c r="AR157" s="79">
        <v>0</v>
      </c>
      <c r="AS157" s="79" t="s">
        <v>946</v>
      </c>
      <c r="AT157" s="79" t="s">
        <v>947</v>
      </c>
      <c r="AU157" s="79" t="s">
        <v>948</v>
      </c>
      <c r="AV157" s="79" t="s">
        <v>949</v>
      </c>
      <c r="AW157" s="79" t="s">
        <v>950</v>
      </c>
      <c r="AX157" s="79" t="s">
        <v>951</v>
      </c>
      <c r="AY157" s="79" t="s">
        <v>952</v>
      </c>
      <c r="AZ157" s="82" t="s">
        <v>953</v>
      </c>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268</v>
      </c>
      <c r="B158" s="64" t="s">
        <v>346</v>
      </c>
      <c r="C158" s="65" t="s">
        <v>2831</v>
      </c>
      <c r="D158" s="66">
        <v>10</v>
      </c>
      <c r="E158" s="67" t="s">
        <v>136</v>
      </c>
      <c r="F158" s="68">
        <v>12</v>
      </c>
      <c r="G158" s="65"/>
      <c r="H158" s="69"/>
      <c r="I158" s="70"/>
      <c r="J158" s="70"/>
      <c r="K158" s="34" t="s">
        <v>65</v>
      </c>
      <c r="L158" s="77">
        <v>158</v>
      </c>
      <c r="M158" s="77"/>
      <c r="N158" s="72"/>
      <c r="O158" s="79" t="s">
        <v>364</v>
      </c>
      <c r="P158" s="81">
        <v>43776.49505787037</v>
      </c>
      <c r="Q158" s="79" t="s">
        <v>416</v>
      </c>
      <c r="R158" s="82" t="s">
        <v>484</v>
      </c>
      <c r="S158" s="79" t="s">
        <v>499</v>
      </c>
      <c r="T158" s="79" t="s">
        <v>543</v>
      </c>
      <c r="U158" s="79"/>
      <c r="V158" s="82" t="s">
        <v>624</v>
      </c>
      <c r="W158" s="81">
        <v>43776.49505787037</v>
      </c>
      <c r="X158" s="82" t="s">
        <v>726</v>
      </c>
      <c r="Y158" s="79"/>
      <c r="Z158" s="79"/>
      <c r="AA158" s="85" t="s">
        <v>853</v>
      </c>
      <c r="AB158" s="79"/>
      <c r="AC158" s="79" t="b">
        <v>0</v>
      </c>
      <c r="AD158" s="79">
        <v>2</v>
      </c>
      <c r="AE158" s="85" t="s">
        <v>913</v>
      </c>
      <c r="AF158" s="79" t="b">
        <v>1</v>
      </c>
      <c r="AG158" s="79" t="s">
        <v>924</v>
      </c>
      <c r="AH158" s="79"/>
      <c r="AI158" s="85" t="s">
        <v>882</v>
      </c>
      <c r="AJ158" s="79" t="b">
        <v>0</v>
      </c>
      <c r="AK158" s="79">
        <v>0</v>
      </c>
      <c r="AL158" s="85" t="s">
        <v>913</v>
      </c>
      <c r="AM158" s="79" t="s">
        <v>934</v>
      </c>
      <c r="AN158" s="79" t="b">
        <v>0</v>
      </c>
      <c r="AO158" s="85" t="s">
        <v>853</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268</v>
      </c>
      <c r="B159" s="64" t="s">
        <v>347</v>
      </c>
      <c r="C159" s="65" t="s">
        <v>2831</v>
      </c>
      <c r="D159" s="66">
        <v>10</v>
      </c>
      <c r="E159" s="67" t="s">
        <v>136</v>
      </c>
      <c r="F159" s="68">
        <v>12</v>
      </c>
      <c r="G159" s="65"/>
      <c r="H159" s="69"/>
      <c r="I159" s="70"/>
      <c r="J159" s="70"/>
      <c r="K159" s="34" t="s">
        <v>65</v>
      </c>
      <c r="L159" s="77">
        <v>159</v>
      </c>
      <c r="M159" s="77"/>
      <c r="N159" s="72"/>
      <c r="O159" s="79" t="s">
        <v>364</v>
      </c>
      <c r="P159" s="81">
        <v>43774.7028125</v>
      </c>
      <c r="Q159" s="79" t="s">
        <v>409</v>
      </c>
      <c r="R159" s="82" t="s">
        <v>480</v>
      </c>
      <c r="S159" s="79" t="s">
        <v>514</v>
      </c>
      <c r="T159" s="79" t="s">
        <v>540</v>
      </c>
      <c r="U159" s="79"/>
      <c r="V159" s="82" t="s">
        <v>624</v>
      </c>
      <c r="W159" s="81">
        <v>43774.7028125</v>
      </c>
      <c r="X159" s="82" t="s">
        <v>718</v>
      </c>
      <c r="Y159" s="79"/>
      <c r="Z159" s="79"/>
      <c r="AA159" s="85" t="s">
        <v>845</v>
      </c>
      <c r="AB159" s="85" t="s">
        <v>904</v>
      </c>
      <c r="AC159" s="79" t="b">
        <v>0</v>
      </c>
      <c r="AD159" s="79">
        <v>0</v>
      </c>
      <c r="AE159" s="85" t="s">
        <v>917</v>
      </c>
      <c r="AF159" s="79" t="b">
        <v>0</v>
      </c>
      <c r="AG159" s="79" t="s">
        <v>924</v>
      </c>
      <c r="AH159" s="79"/>
      <c r="AI159" s="85" t="s">
        <v>913</v>
      </c>
      <c r="AJ159" s="79" t="b">
        <v>0</v>
      </c>
      <c r="AK159" s="79">
        <v>0</v>
      </c>
      <c r="AL159" s="85" t="s">
        <v>913</v>
      </c>
      <c r="AM159" s="79" t="s">
        <v>933</v>
      </c>
      <c r="AN159" s="79" t="b">
        <v>0</v>
      </c>
      <c r="AO159" s="85" t="s">
        <v>904</v>
      </c>
      <c r="AP159" s="79" t="s">
        <v>176</v>
      </c>
      <c r="AQ159" s="79">
        <v>0</v>
      </c>
      <c r="AR159" s="79">
        <v>0</v>
      </c>
      <c r="AS159" s="79" t="s">
        <v>946</v>
      </c>
      <c r="AT159" s="79" t="s">
        <v>947</v>
      </c>
      <c r="AU159" s="79" t="s">
        <v>948</v>
      </c>
      <c r="AV159" s="79" t="s">
        <v>949</v>
      </c>
      <c r="AW159" s="79" t="s">
        <v>950</v>
      </c>
      <c r="AX159" s="79" t="s">
        <v>951</v>
      </c>
      <c r="AY159" s="79" t="s">
        <v>952</v>
      </c>
      <c r="AZ159" s="82" t="s">
        <v>953</v>
      </c>
      <c r="BA159">
        <v>2</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268</v>
      </c>
      <c r="B160" s="64" t="s">
        <v>347</v>
      </c>
      <c r="C160" s="65" t="s">
        <v>2831</v>
      </c>
      <c r="D160" s="66">
        <v>10</v>
      </c>
      <c r="E160" s="67" t="s">
        <v>136</v>
      </c>
      <c r="F160" s="68">
        <v>12</v>
      </c>
      <c r="G160" s="65"/>
      <c r="H160" s="69"/>
      <c r="I160" s="70"/>
      <c r="J160" s="70"/>
      <c r="K160" s="34" t="s">
        <v>65</v>
      </c>
      <c r="L160" s="77">
        <v>160</v>
      </c>
      <c r="M160" s="77"/>
      <c r="N160" s="72"/>
      <c r="O160" s="79" t="s">
        <v>364</v>
      </c>
      <c r="P160" s="81">
        <v>43776.49505787037</v>
      </c>
      <c r="Q160" s="79" t="s">
        <v>416</v>
      </c>
      <c r="R160" s="82" t="s">
        <v>484</v>
      </c>
      <c r="S160" s="79" t="s">
        <v>499</v>
      </c>
      <c r="T160" s="79" t="s">
        <v>543</v>
      </c>
      <c r="U160" s="79"/>
      <c r="V160" s="82" t="s">
        <v>624</v>
      </c>
      <c r="W160" s="81">
        <v>43776.49505787037</v>
      </c>
      <c r="X160" s="82" t="s">
        <v>726</v>
      </c>
      <c r="Y160" s="79"/>
      <c r="Z160" s="79"/>
      <c r="AA160" s="85" t="s">
        <v>853</v>
      </c>
      <c r="AB160" s="79"/>
      <c r="AC160" s="79" t="b">
        <v>0</v>
      </c>
      <c r="AD160" s="79">
        <v>2</v>
      </c>
      <c r="AE160" s="85" t="s">
        <v>913</v>
      </c>
      <c r="AF160" s="79" t="b">
        <v>1</v>
      </c>
      <c r="AG160" s="79" t="s">
        <v>924</v>
      </c>
      <c r="AH160" s="79"/>
      <c r="AI160" s="85" t="s">
        <v>882</v>
      </c>
      <c r="AJ160" s="79" t="b">
        <v>0</v>
      </c>
      <c r="AK160" s="79">
        <v>0</v>
      </c>
      <c r="AL160" s="85" t="s">
        <v>913</v>
      </c>
      <c r="AM160" s="79" t="s">
        <v>934</v>
      </c>
      <c r="AN160" s="79" t="b">
        <v>0</v>
      </c>
      <c r="AO160" s="85" t="s">
        <v>853</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271</v>
      </c>
      <c r="B161" s="64" t="s">
        <v>271</v>
      </c>
      <c r="C161" s="65" t="s">
        <v>2830</v>
      </c>
      <c r="D161" s="66">
        <v>3</v>
      </c>
      <c r="E161" s="67" t="s">
        <v>132</v>
      </c>
      <c r="F161" s="68">
        <v>35</v>
      </c>
      <c r="G161" s="65"/>
      <c r="H161" s="69"/>
      <c r="I161" s="70"/>
      <c r="J161" s="70"/>
      <c r="K161" s="34" t="s">
        <v>65</v>
      </c>
      <c r="L161" s="77">
        <v>161</v>
      </c>
      <c r="M161" s="77"/>
      <c r="N161" s="72"/>
      <c r="O161" s="79" t="s">
        <v>176</v>
      </c>
      <c r="P161" s="81">
        <v>43774.913125</v>
      </c>
      <c r="Q161" s="79" t="s">
        <v>417</v>
      </c>
      <c r="R161" s="82" t="s">
        <v>479</v>
      </c>
      <c r="S161" s="79" t="s">
        <v>513</v>
      </c>
      <c r="T161" s="79" t="s">
        <v>539</v>
      </c>
      <c r="U161" s="79"/>
      <c r="V161" s="82" t="s">
        <v>627</v>
      </c>
      <c r="W161" s="81">
        <v>43774.913125</v>
      </c>
      <c r="X161" s="82" t="s">
        <v>727</v>
      </c>
      <c r="Y161" s="79"/>
      <c r="Z161" s="79"/>
      <c r="AA161" s="85" t="s">
        <v>854</v>
      </c>
      <c r="AB161" s="79"/>
      <c r="AC161" s="79" t="b">
        <v>0</v>
      </c>
      <c r="AD161" s="79">
        <v>15</v>
      </c>
      <c r="AE161" s="85" t="s">
        <v>913</v>
      </c>
      <c r="AF161" s="79" t="b">
        <v>0</v>
      </c>
      <c r="AG161" s="79" t="s">
        <v>922</v>
      </c>
      <c r="AH161" s="79"/>
      <c r="AI161" s="85" t="s">
        <v>913</v>
      </c>
      <c r="AJ161" s="79" t="b">
        <v>0</v>
      </c>
      <c r="AK161" s="79">
        <v>10</v>
      </c>
      <c r="AL161" s="85" t="s">
        <v>913</v>
      </c>
      <c r="AM161" s="79" t="s">
        <v>942</v>
      </c>
      <c r="AN161" s="79" t="b">
        <v>0</v>
      </c>
      <c r="AO161" s="85" t="s">
        <v>854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0</v>
      </c>
      <c r="BG161" s="49">
        <v>0</v>
      </c>
      <c r="BH161" s="48">
        <v>0</v>
      </c>
      <c r="BI161" s="49">
        <v>0</v>
      </c>
      <c r="BJ161" s="48">
        <v>24</v>
      </c>
      <c r="BK161" s="49">
        <v>100</v>
      </c>
      <c r="BL161" s="48">
        <v>24</v>
      </c>
    </row>
    <row r="162" spans="1:64" ht="15">
      <c r="A162" s="64" t="s">
        <v>272</v>
      </c>
      <c r="B162" s="64" t="s">
        <v>271</v>
      </c>
      <c r="C162" s="65" t="s">
        <v>2830</v>
      </c>
      <c r="D162" s="66">
        <v>3</v>
      </c>
      <c r="E162" s="67" t="s">
        <v>132</v>
      </c>
      <c r="F162" s="68">
        <v>35</v>
      </c>
      <c r="G162" s="65"/>
      <c r="H162" s="69"/>
      <c r="I162" s="70"/>
      <c r="J162" s="70"/>
      <c r="K162" s="34" t="s">
        <v>65</v>
      </c>
      <c r="L162" s="77">
        <v>162</v>
      </c>
      <c r="M162" s="77"/>
      <c r="N162" s="72"/>
      <c r="O162" s="79" t="s">
        <v>364</v>
      </c>
      <c r="P162" s="81">
        <v>43774.95731481481</v>
      </c>
      <c r="Q162" s="79" t="s">
        <v>390</v>
      </c>
      <c r="R162" s="79"/>
      <c r="S162" s="79"/>
      <c r="T162" s="79"/>
      <c r="U162" s="79"/>
      <c r="V162" s="82" t="s">
        <v>628</v>
      </c>
      <c r="W162" s="81">
        <v>43774.95731481481</v>
      </c>
      <c r="X162" s="82" t="s">
        <v>728</v>
      </c>
      <c r="Y162" s="79"/>
      <c r="Z162" s="79"/>
      <c r="AA162" s="85" t="s">
        <v>855</v>
      </c>
      <c r="AB162" s="79"/>
      <c r="AC162" s="79" t="b">
        <v>0</v>
      </c>
      <c r="AD162" s="79">
        <v>0</v>
      </c>
      <c r="AE162" s="85" t="s">
        <v>913</v>
      </c>
      <c r="AF162" s="79" t="b">
        <v>0</v>
      </c>
      <c r="AG162" s="79" t="s">
        <v>922</v>
      </c>
      <c r="AH162" s="79"/>
      <c r="AI162" s="85" t="s">
        <v>913</v>
      </c>
      <c r="AJ162" s="79" t="b">
        <v>0</v>
      </c>
      <c r="AK162" s="79">
        <v>10</v>
      </c>
      <c r="AL162" s="85" t="s">
        <v>854</v>
      </c>
      <c r="AM162" s="79" t="s">
        <v>933</v>
      </c>
      <c r="AN162" s="79" t="b">
        <v>0</v>
      </c>
      <c r="AO162" s="85" t="s">
        <v>854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v>0</v>
      </c>
      <c r="BE162" s="49">
        <v>0</v>
      </c>
      <c r="BF162" s="48">
        <v>0</v>
      </c>
      <c r="BG162" s="49">
        <v>0</v>
      </c>
      <c r="BH162" s="48">
        <v>0</v>
      </c>
      <c r="BI162" s="49">
        <v>0</v>
      </c>
      <c r="BJ162" s="48">
        <v>24</v>
      </c>
      <c r="BK162" s="49">
        <v>100</v>
      </c>
      <c r="BL162" s="48">
        <v>24</v>
      </c>
    </row>
    <row r="163" spans="1:64" ht="15">
      <c r="A163" s="64" t="s">
        <v>272</v>
      </c>
      <c r="B163" s="64" t="s">
        <v>255</v>
      </c>
      <c r="C163" s="65" t="s">
        <v>2830</v>
      </c>
      <c r="D163" s="66">
        <v>3</v>
      </c>
      <c r="E163" s="67" t="s">
        <v>132</v>
      </c>
      <c r="F163" s="68">
        <v>35</v>
      </c>
      <c r="G163" s="65"/>
      <c r="H163" s="69"/>
      <c r="I163" s="70"/>
      <c r="J163" s="70"/>
      <c r="K163" s="34" t="s">
        <v>65</v>
      </c>
      <c r="L163" s="77">
        <v>163</v>
      </c>
      <c r="M163" s="77"/>
      <c r="N163" s="72"/>
      <c r="O163" s="79" t="s">
        <v>364</v>
      </c>
      <c r="P163" s="81">
        <v>43776.49869212963</v>
      </c>
      <c r="Q163" s="79" t="s">
        <v>418</v>
      </c>
      <c r="R163" s="79"/>
      <c r="S163" s="79"/>
      <c r="T163" s="79" t="s">
        <v>544</v>
      </c>
      <c r="U163" s="79"/>
      <c r="V163" s="82" t="s">
        <v>628</v>
      </c>
      <c r="W163" s="81">
        <v>43776.49869212963</v>
      </c>
      <c r="X163" s="82" t="s">
        <v>729</v>
      </c>
      <c r="Y163" s="79"/>
      <c r="Z163" s="79"/>
      <c r="AA163" s="85" t="s">
        <v>856</v>
      </c>
      <c r="AB163" s="79"/>
      <c r="AC163" s="79" t="b">
        <v>0</v>
      </c>
      <c r="AD163" s="79">
        <v>0</v>
      </c>
      <c r="AE163" s="85" t="s">
        <v>913</v>
      </c>
      <c r="AF163" s="79" t="b">
        <v>0</v>
      </c>
      <c r="AG163" s="79" t="s">
        <v>922</v>
      </c>
      <c r="AH163" s="79"/>
      <c r="AI163" s="85" t="s">
        <v>913</v>
      </c>
      <c r="AJ163" s="79" t="b">
        <v>0</v>
      </c>
      <c r="AK163" s="79">
        <v>1</v>
      </c>
      <c r="AL163" s="85" t="s">
        <v>882</v>
      </c>
      <c r="AM163" s="79" t="s">
        <v>934</v>
      </c>
      <c r="AN163" s="79" t="b">
        <v>0</v>
      </c>
      <c r="AO163" s="85" t="s">
        <v>882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2</v>
      </c>
      <c r="BD163" s="48">
        <v>0</v>
      </c>
      <c r="BE163" s="49">
        <v>0</v>
      </c>
      <c r="BF163" s="48">
        <v>0</v>
      </c>
      <c r="BG163" s="49">
        <v>0</v>
      </c>
      <c r="BH163" s="48">
        <v>0</v>
      </c>
      <c r="BI163" s="49">
        <v>0</v>
      </c>
      <c r="BJ163" s="48">
        <v>22</v>
      </c>
      <c r="BK163" s="49">
        <v>100</v>
      </c>
      <c r="BL163" s="48">
        <v>22</v>
      </c>
    </row>
    <row r="164" spans="1:64" ht="15">
      <c r="A164" s="64" t="s">
        <v>273</v>
      </c>
      <c r="B164" s="64" t="s">
        <v>277</v>
      </c>
      <c r="C164" s="65" t="s">
        <v>2830</v>
      </c>
      <c r="D164" s="66">
        <v>3</v>
      </c>
      <c r="E164" s="67" t="s">
        <v>132</v>
      </c>
      <c r="F164" s="68">
        <v>35</v>
      </c>
      <c r="G164" s="65"/>
      <c r="H164" s="69"/>
      <c r="I164" s="70"/>
      <c r="J164" s="70"/>
      <c r="K164" s="34" t="s">
        <v>65</v>
      </c>
      <c r="L164" s="77">
        <v>164</v>
      </c>
      <c r="M164" s="77"/>
      <c r="N164" s="72"/>
      <c r="O164" s="79" t="s">
        <v>364</v>
      </c>
      <c r="P164" s="81">
        <v>43776.511296296296</v>
      </c>
      <c r="Q164" s="79" t="s">
        <v>419</v>
      </c>
      <c r="R164" s="79"/>
      <c r="S164" s="79"/>
      <c r="T164" s="79" t="s">
        <v>545</v>
      </c>
      <c r="U164" s="79"/>
      <c r="V164" s="82" t="s">
        <v>629</v>
      </c>
      <c r="W164" s="81">
        <v>43776.511296296296</v>
      </c>
      <c r="X164" s="82" t="s">
        <v>730</v>
      </c>
      <c r="Y164" s="79"/>
      <c r="Z164" s="79"/>
      <c r="AA164" s="85" t="s">
        <v>857</v>
      </c>
      <c r="AB164" s="79"/>
      <c r="AC164" s="79" t="b">
        <v>0</v>
      </c>
      <c r="AD164" s="79">
        <v>0</v>
      </c>
      <c r="AE164" s="85" t="s">
        <v>913</v>
      </c>
      <c r="AF164" s="79" t="b">
        <v>0</v>
      </c>
      <c r="AG164" s="79" t="s">
        <v>922</v>
      </c>
      <c r="AH164" s="79"/>
      <c r="AI164" s="85" t="s">
        <v>913</v>
      </c>
      <c r="AJ164" s="79" t="b">
        <v>0</v>
      </c>
      <c r="AK164" s="79">
        <v>4</v>
      </c>
      <c r="AL164" s="85" t="s">
        <v>868</v>
      </c>
      <c r="AM164" s="79" t="s">
        <v>932</v>
      </c>
      <c r="AN164" s="79" t="b">
        <v>0</v>
      </c>
      <c r="AO164" s="85" t="s">
        <v>868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9</v>
      </c>
      <c r="BC164" s="78" t="str">
        <f>REPLACE(INDEX(GroupVertices[Group],MATCH(Edges[[#This Row],[Vertex 2]],GroupVertices[Vertex],0)),1,1,"")</f>
        <v>9</v>
      </c>
      <c r="BD164" s="48">
        <v>0</v>
      </c>
      <c r="BE164" s="49">
        <v>0</v>
      </c>
      <c r="BF164" s="48">
        <v>0</v>
      </c>
      <c r="BG164" s="49">
        <v>0</v>
      </c>
      <c r="BH164" s="48">
        <v>0</v>
      </c>
      <c r="BI164" s="49">
        <v>0</v>
      </c>
      <c r="BJ164" s="48">
        <v>20</v>
      </c>
      <c r="BK164" s="49">
        <v>100</v>
      </c>
      <c r="BL164" s="48">
        <v>20</v>
      </c>
    </row>
    <row r="165" spans="1:64" ht="15">
      <c r="A165" s="64" t="s">
        <v>274</v>
      </c>
      <c r="B165" s="64" t="s">
        <v>348</v>
      </c>
      <c r="C165" s="65" t="s">
        <v>2830</v>
      </c>
      <c r="D165" s="66">
        <v>3</v>
      </c>
      <c r="E165" s="67" t="s">
        <v>132</v>
      </c>
      <c r="F165" s="68">
        <v>35</v>
      </c>
      <c r="G165" s="65"/>
      <c r="H165" s="69"/>
      <c r="I165" s="70"/>
      <c r="J165" s="70"/>
      <c r="K165" s="34" t="s">
        <v>65</v>
      </c>
      <c r="L165" s="77">
        <v>165</v>
      </c>
      <c r="M165" s="77"/>
      <c r="N165" s="72"/>
      <c r="O165" s="79" t="s">
        <v>364</v>
      </c>
      <c r="P165" s="81">
        <v>43776.549629629626</v>
      </c>
      <c r="Q165" s="79" t="s">
        <v>420</v>
      </c>
      <c r="R165" s="79"/>
      <c r="S165" s="79"/>
      <c r="T165" s="79"/>
      <c r="U165" s="79"/>
      <c r="V165" s="82" t="s">
        <v>630</v>
      </c>
      <c r="W165" s="81">
        <v>43776.549629629626</v>
      </c>
      <c r="X165" s="82" t="s">
        <v>731</v>
      </c>
      <c r="Y165" s="79"/>
      <c r="Z165" s="79"/>
      <c r="AA165" s="85" t="s">
        <v>858</v>
      </c>
      <c r="AB165" s="79"/>
      <c r="AC165" s="79" t="b">
        <v>0</v>
      </c>
      <c r="AD165" s="79">
        <v>0</v>
      </c>
      <c r="AE165" s="85" t="s">
        <v>913</v>
      </c>
      <c r="AF165" s="79" t="b">
        <v>0</v>
      </c>
      <c r="AG165" s="79" t="s">
        <v>922</v>
      </c>
      <c r="AH165" s="79"/>
      <c r="AI165" s="85" t="s">
        <v>913</v>
      </c>
      <c r="AJ165" s="79" t="b">
        <v>0</v>
      </c>
      <c r="AK165" s="79">
        <v>3</v>
      </c>
      <c r="AL165" s="85" t="s">
        <v>851</v>
      </c>
      <c r="AM165" s="79" t="s">
        <v>932</v>
      </c>
      <c r="AN165" s="79" t="b">
        <v>0</v>
      </c>
      <c r="AO165" s="85" t="s">
        <v>851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0</v>
      </c>
      <c r="BE165" s="49">
        <v>0</v>
      </c>
      <c r="BF165" s="48">
        <v>0</v>
      </c>
      <c r="BG165" s="49">
        <v>0</v>
      </c>
      <c r="BH165" s="48">
        <v>0</v>
      </c>
      <c r="BI165" s="49">
        <v>0</v>
      </c>
      <c r="BJ165" s="48">
        <v>24</v>
      </c>
      <c r="BK165" s="49">
        <v>100</v>
      </c>
      <c r="BL165" s="48">
        <v>24</v>
      </c>
    </row>
    <row r="166" spans="1:64" ht="15">
      <c r="A166" s="64" t="s">
        <v>274</v>
      </c>
      <c r="B166" s="64" t="s">
        <v>268</v>
      </c>
      <c r="C166" s="65" t="s">
        <v>2830</v>
      </c>
      <c r="D166" s="66">
        <v>3</v>
      </c>
      <c r="E166" s="67" t="s">
        <v>132</v>
      </c>
      <c r="F166" s="68">
        <v>35</v>
      </c>
      <c r="G166" s="65"/>
      <c r="H166" s="69"/>
      <c r="I166" s="70"/>
      <c r="J166" s="70"/>
      <c r="K166" s="34" t="s">
        <v>65</v>
      </c>
      <c r="L166" s="77">
        <v>166</v>
      </c>
      <c r="M166" s="77"/>
      <c r="N166" s="72"/>
      <c r="O166" s="79" t="s">
        <v>364</v>
      </c>
      <c r="P166" s="81">
        <v>43776.549629629626</v>
      </c>
      <c r="Q166" s="79" t="s">
        <v>420</v>
      </c>
      <c r="R166" s="79"/>
      <c r="S166" s="79"/>
      <c r="T166" s="79"/>
      <c r="U166" s="79"/>
      <c r="V166" s="82" t="s">
        <v>630</v>
      </c>
      <c r="W166" s="81">
        <v>43776.549629629626</v>
      </c>
      <c r="X166" s="82" t="s">
        <v>731</v>
      </c>
      <c r="Y166" s="79"/>
      <c r="Z166" s="79"/>
      <c r="AA166" s="85" t="s">
        <v>858</v>
      </c>
      <c r="AB166" s="79"/>
      <c r="AC166" s="79" t="b">
        <v>0</v>
      </c>
      <c r="AD166" s="79">
        <v>0</v>
      </c>
      <c r="AE166" s="85" t="s">
        <v>913</v>
      </c>
      <c r="AF166" s="79" t="b">
        <v>0</v>
      </c>
      <c r="AG166" s="79" t="s">
        <v>922</v>
      </c>
      <c r="AH166" s="79"/>
      <c r="AI166" s="85" t="s">
        <v>913</v>
      </c>
      <c r="AJ166" s="79" t="b">
        <v>0</v>
      </c>
      <c r="AK166" s="79">
        <v>3</v>
      </c>
      <c r="AL166" s="85" t="s">
        <v>851</v>
      </c>
      <c r="AM166" s="79" t="s">
        <v>932</v>
      </c>
      <c r="AN166" s="79" t="b">
        <v>0</v>
      </c>
      <c r="AO166" s="85" t="s">
        <v>851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1</v>
      </c>
      <c r="BD166" s="48"/>
      <c r="BE166" s="49"/>
      <c r="BF166" s="48"/>
      <c r="BG166" s="49"/>
      <c r="BH166" s="48"/>
      <c r="BI166" s="49"/>
      <c r="BJ166" s="48"/>
      <c r="BK166" s="49"/>
      <c r="BL166" s="48"/>
    </row>
    <row r="167" spans="1:64" ht="15">
      <c r="A167" s="64" t="s">
        <v>275</v>
      </c>
      <c r="B167" s="64" t="s">
        <v>349</v>
      </c>
      <c r="C167" s="65" t="s">
        <v>2830</v>
      </c>
      <c r="D167" s="66">
        <v>3</v>
      </c>
      <c r="E167" s="67" t="s">
        <v>132</v>
      </c>
      <c r="F167" s="68">
        <v>35</v>
      </c>
      <c r="G167" s="65"/>
      <c r="H167" s="69"/>
      <c r="I167" s="70"/>
      <c r="J167" s="70"/>
      <c r="K167" s="34" t="s">
        <v>65</v>
      </c>
      <c r="L167" s="77">
        <v>167</v>
      </c>
      <c r="M167" s="77"/>
      <c r="N167" s="72"/>
      <c r="O167" s="79" t="s">
        <v>364</v>
      </c>
      <c r="P167" s="81">
        <v>43768.558657407404</v>
      </c>
      <c r="Q167" s="79" t="s">
        <v>421</v>
      </c>
      <c r="R167" s="79"/>
      <c r="S167" s="79"/>
      <c r="T167" s="79" t="s">
        <v>546</v>
      </c>
      <c r="U167" s="79"/>
      <c r="V167" s="82" t="s">
        <v>631</v>
      </c>
      <c r="W167" s="81">
        <v>43768.558657407404</v>
      </c>
      <c r="X167" s="82" t="s">
        <v>732</v>
      </c>
      <c r="Y167" s="79"/>
      <c r="Z167" s="79"/>
      <c r="AA167" s="85" t="s">
        <v>859</v>
      </c>
      <c r="AB167" s="79"/>
      <c r="AC167" s="79" t="b">
        <v>0</v>
      </c>
      <c r="AD167" s="79">
        <v>0</v>
      </c>
      <c r="AE167" s="85" t="s">
        <v>913</v>
      </c>
      <c r="AF167" s="79" t="b">
        <v>0</v>
      </c>
      <c r="AG167" s="79" t="s">
        <v>924</v>
      </c>
      <c r="AH167" s="79"/>
      <c r="AI167" s="85" t="s">
        <v>913</v>
      </c>
      <c r="AJ167" s="79" t="b">
        <v>0</v>
      </c>
      <c r="AK167" s="79">
        <v>0</v>
      </c>
      <c r="AL167" s="85" t="s">
        <v>860</v>
      </c>
      <c r="AM167" s="79" t="s">
        <v>933</v>
      </c>
      <c r="AN167" s="79" t="b">
        <v>0</v>
      </c>
      <c r="AO167" s="85" t="s">
        <v>860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268</v>
      </c>
      <c r="B168" s="64" t="s">
        <v>350</v>
      </c>
      <c r="C168" s="65" t="s">
        <v>2831</v>
      </c>
      <c r="D168" s="66">
        <v>10</v>
      </c>
      <c r="E168" s="67" t="s">
        <v>136</v>
      </c>
      <c r="F168" s="68">
        <v>12</v>
      </c>
      <c r="G168" s="65"/>
      <c r="H168" s="69"/>
      <c r="I168" s="70"/>
      <c r="J168" s="70"/>
      <c r="K168" s="34" t="s">
        <v>65</v>
      </c>
      <c r="L168" s="77">
        <v>168</v>
      </c>
      <c r="M168" s="77"/>
      <c r="N168" s="72"/>
      <c r="O168" s="79" t="s">
        <v>364</v>
      </c>
      <c r="P168" s="81">
        <v>43768.55842592593</v>
      </c>
      <c r="Q168" s="79" t="s">
        <v>422</v>
      </c>
      <c r="R168" s="82" t="s">
        <v>485</v>
      </c>
      <c r="S168" s="79" t="s">
        <v>499</v>
      </c>
      <c r="T168" s="79" t="s">
        <v>546</v>
      </c>
      <c r="U168" s="79"/>
      <c r="V168" s="82" t="s">
        <v>624</v>
      </c>
      <c r="W168" s="81">
        <v>43768.55842592593</v>
      </c>
      <c r="X168" s="82" t="s">
        <v>733</v>
      </c>
      <c r="Y168" s="79"/>
      <c r="Z168" s="79"/>
      <c r="AA168" s="85" t="s">
        <v>860</v>
      </c>
      <c r="AB168" s="79"/>
      <c r="AC168" s="79" t="b">
        <v>0</v>
      </c>
      <c r="AD168" s="79">
        <v>0</v>
      </c>
      <c r="AE168" s="85" t="s">
        <v>918</v>
      </c>
      <c r="AF168" s="79" t="b">
        <v>0</v>
      </c>
      <c r="AG168" s="79" t="s">
        <v>924</v>
      </c>
      <c r="AH168" s="79"/>
      <c r="AI168" s="85" t="s">
        <v>913</v>
      </c>
      <c r="AJ168" s="79" t="b">
        <v>0</v>
      </c>
      <c r="AK168" s="79">
        <v>0</v>
      </c>
      <c r="AL168" s="85" t="s">
        <v>913</v>
      </c>
      <c r="AM168" s="79" t="s">
        <v>934</v>
      </c>
      <c r="AN168" s="79" t="b">
        <v>1</v>
      </c>
      <c r="AO168" s="85" t="s">
        <v>860</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6</v>
      </c>
      <c r="BD168" s="48"/>
      <c r="BE168" s="49"/>
      <c r="BF168" s="48"/>
      <c r="BG168" s="49"/>
      <c r="BH168" s="48"/>
      <c r="BI168" s="49"/>
      <c r="BJ168" s="48"/>
      <c r="BK168" s="49"/>
      <c r="BL168" s="48"/>
    </row>
    <row r="169" spans="1:64" ht="15">
      <c r="A169" s="64" t="s">
        <v>268</v>
      </c>
      <c r="B169" s="64" t="s">
        <v>350</v>
      </c>
      <c r="C169" s="65" t="s">
        <v>2831</v>
      </c>
      <c r="D169" s="66">
        <v>10</v>
      </c>
      <c r="E169" s="67" t="s">
        <v>136</v>
      </c>
      <c r="F169" s="68">
        <v>12</v>
      </c>
      <c r="G169" s="65"/>
      <c r="H169" s="69"/>
      <c r="I169" s="70"/>
      <c r="J169" s="70"/>
      <c r="K169" s="34" t="s">
        <v>65</v>
      </c>
      <c r="L169" s="77">
        <v>169</v>
      </c>
      <c r="M169" s="77"/>
      <c r="N169" s="72"/>
      <c r="O169" s="79" t="s">
        <v>364</v>
      </c>
      <c r="P169" s="81">
        <v>43774.7028125</v>
      </c>
      <c r="Q169" s="79" t="s">
        <v>409</v>
      </c>
      <c r="R169" s="82" t="s">
        <v>480</v>
      </c>
      <c r="S169" s="79" t="s">
        <v>514</v>
      </c>
      <c r="T169" s="79" t="s">
        <v>540</v>
      </c>
      <c r="U169" s="79"/>
      <c r="V169" s="82" t="s">
        <v>624</v>
      </c>
      <c r="W169" s="81">
        <v>43774.7028125</v>
      </c>
      <c r="X169" s="82" t="s">
        <v>718</v>
      </c>
      <c r="Y169" s="79"/>
      <c r="Z169" s="79"/>
      <c r="AA169" s="85" t="s">
        <v>845</v>
      </c>
      <c r="AB169" s="85" t="s">
        <v>904</v>
      </c>
      <c r="AC169" s="79" t="b">
        <v>0</v>
      </c>
      <c r="AD169" s="79">
        <v>0</v>
      </c>
      <c r="AE169" s="85" t="s">
        <v>917</v>
      </c>
      <c r="AF169" s="79" t="b">
        <v>0</v>
      </c>
      <c r="AG169" s="79" t="s">
        <v>924</v>
      </c>
      <c r="AH169" s="79"/>
      <c r="AI169" s="85" t="s">
        <v>913</v>
      </c>
      <c r="AJ169" s="79" t="b">
        <v>0</v>
      </c>
      <c r="AK169" s="79">
        <v>0</v>
      </c>
      <c r="AL169" s="85" t="s">
        <v>913</v>
      </c>
      <c r="AM169" s="79" t="s">
        <v>933</v>
      </c>
      <c r="AN169" s="79" t="b">
        <v>0</v>
      </c>
      <c r="AO169" s="85" t="s">
        <v>904</v>
      </c>
      <c r="AP169" s="79" t="s">
        <v>176</v>
      </c>
      <c r="AQ169" s="79">
        <v>0</v>
      </c>
      <c r="AR169" s="79">
        <v>0</v>
      </c>
      <c r="AS169" s="79" t="s">
        <v>946</v>
      </c>
      <c r="AT169" s="79" t="s">
        <v>947</v>
      </c>
      <c r="AU169" s="79" t="s">
        <v>948</v>
      </c>
      <c r="AV169" s="79" t="s">
        <v>949</v>
      </c>
      <c r="AW169" s="79" t="s">
        <v>950</v>
      </c>
      <c r="AX169" s="79" t="s">
        <v>951</v>
      </c>
      <c r="AY169" s="79" t="s">
        <v>952</v>
      </c>
      <c r="AZ169" s="82" t="s">
        <v>953</v>
      </c>
      <c r="BA169">
        <v>2</v>
      </c>
      <c r="BB169" s="78" t="str">
        <f>REPLACE(INDEX(GroupVertices[Group],MATCH(Edges[[#This Row],[Vertex 1]],GroupVertices[Vertex],0)),1,1,"")</f>
        <v>1</v>
      </c>
      <c r="BC169" s="78" t="str">
        <f>REPLACE(INDEX(GroupVertices[Group],MATCH(Edges[[#This Row],[Vertex 2]],GroupVertices[Vertex],0)),1,1,"")</f>
        <v>6</v>
      </c>
      <c r="BD169" s="48"/>
      <c r="BE169" s="49"/>
      <c r="BF169" s="48"/>
      <c r="BG169" s="49"/>
      <c r="BH169" s="48"/>
      <c r="BI169" s="49"/>
      <c r="BJ169" s="48"/>
      <c r="BK169" s="49"/>
      <c r="BL169" s="48"/>
    </row>
    <row r="170" spans="1:64" ht="15">
      <c r="A170" s="64" t="s">
        <v>275</v>
      </c>
      <c r="B170" s="64" t="s">
        <v>350</v>
      </c>
      <c r="C170" s="65" t="s">
        <v>2830</v>
      </c>
      <c r="D170" s="66">
        <v>3</v>
      </c>
      <c r="E170" s="67" t="s">
        <v>132</v>
      </c>
      <c r="F170" s="68">
        <v>35</v>
      </c>
      <c r="G170" s="65"/>
      <c r="H170" s="69"/>
      <c r="I170" s="70"/>
      <c r="J170" s="70"/>
      <c r="K170" s="34" t="s">
        <v>65</v>
      </c>
      <c r="L170" s="77">
        <v>170</v>
      </c>
      <c r="M170" s="77"/>
      <c r="N170" s="72"/>
      <c r="O170" s="79" t="s">
        <v>364</v>
      </c>
      <c r="P170" s="81">
        <v>43768.558657407404</v>
      </c>
      <c r="Q170" s="79" t="s">
        <v>421</v>
      </c>
      <c r="R170" s="79"/>
      <c r="S170" s="79"/>
      <c r="T170" s="79" t="s">
        <v>546</v>
      </c>
      <c r="U170" s="79"/>
      <c r="V170" s="82" t="s">
        <v>631</v>
      </c>
      <c r="W170" s="81">
        <v>43768.558657407404</v>
      </c>
      <c r="X170" s="82" t="s">
        <v>732</v>
      </c>
      <c r="Y170" s="79"/>
      <c r="Z170" s="79"/>
      <c r="AA170" s="85" t="s">
        <v>859</v>
      </c>
      <c r="AB170" s="79"/>
      <c r="AC170" s="79" t="b">
        <v>0</v>
      </c>
      <c r="AD170" s="79">
        <v>0</v>
      </c>
      <c r="AE170" s="85" t="s">
        <v>913</v>
      </c>
      <c r="AF170" s="79" t="b">
        <v>0</v>
      </c>
      <c r="AG170" s="79" t="s">
        <v>924</v>
      </c>
      <c r="AH170" s="79"/>
      <c r="AI170" s="85" t="s">
        <v>913</v>
      </c>
      <c r="AJ170" s="79" t="b">
        <v>0</v>
      </c>
      <c r="AK170" s="79">
        <v>0</v>
      </c>
      <c r="AL170" s="85" t="s">
        <v>860</v>
      </c>
      <c r="AM170" s="79" t="s">
        <v>933</v>
      </c>
      <c r="AN170" s="79" t="b">
        <v>0</v>
      </c>
      <c r="AO170" s="85" t="s">
        <v>860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268</v>
      </c>
      <c r="B171" s="64" t="s">
        <v>351</v>
      </c>
      <c r="C171" s="65" t="s">
        <v>2831</v>
      </c>
      <c r="D171" s="66">
        <v>10</v>
      </c>
      <c r="E171" s="67" t="s">
        <v>136</v>
      </c>
      <c r="F171" s="68">
        <v>12</v>
      </c>
      <c r="G171" s="65"/>
      <c r="H171" s="69"/>
      <c r="I171" s="70"/>
      <c r="J171" s="70"/>
      <c r="K171" s="34" t="s">
        <v>65</v>
      </c>
      <c r="L171" s="77">
        <v>171</v>
      </c>
      <c r="M171" s="77"/>
      <c r="N171" s="72"/>
      <c r="O171" s="79" t="s">
        <v>364</v>
      </c>
      <c r="P171" s="81">
        <v>43768.55842592593</v>
      </c>
      <c r="Q171" s="79" t="s">
        <v>422</v>
      </c>
      <c r="R171" s="82" t="s">
        <v>485</v>
      </c>
      <c r="S171" s="79" t="s">
        <v>499</v>
      </c>
      <c r="T171" s="79" t="s">
        <v>546</v>
      </c>
      <c r="U171" s="79"/>
      <c r="V171" s="82" t="s">
        <v>624</v>
      </c>
      <c r="W171" s="81">
        <v>43768.55842592593</v>
      </c>
      <c r="X171" s="82" t="s">
        <v>733</v>
      </c>
      <c r="Y171" s="79"/>
      <c r="Z171" s="79"/>
      <c r="AA171" s="85" t="s">
        <v>860</v>
      </c>
      <c r="AB171" s="79"/>
      <c r="AC171" s="79" t="b">
        <v>0</v>
      </c>
      <c r="AD171" s="79">
        <v>0</v>
      </c>
      <c r="AE171" s="85" t="s">
        <v>918</v>
      </c>
      <c r="AF171" s="79" t="b">
        <v>0</v>
      </c>
      <c r="AG171" s="79" t="s">
        <v>924</v>
      </c>
      <c r="AH171" s="79"/>
      <c r="AI171" s="85" t="s">
        <v>913</v>
      </c>
      <c r="AJ171" s="79" t="b">
        <v>0</v>
      </c>
      <c r="AK171" s="79">
        <v>0</v>
      </c>
      <c r="AL171" s="85" t="s">
        <v>913</v>
      </c>
      <c r="AM171" s="79" t="s">
        <v>934</v>
      </c>
      <c r="AN171" s="79" t="b">
        <v>1</v>
      </c>
      <c r="AO171" s="85" t="s">
        <v>860</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6</v>
      </c>
      <c r="BD171" s="48"/>
      <c r="BE171" s="49"/>
      <c r="BF171" s="48"/>
      <c r="BG171" s="49"/>
      <c r="BH171" s="48"/>
      <c r="BI171" s="49"/>
      <c r="BJ171" s="48"/>
      <c r="BK171" s="49"/>
      <c r="BL171" s="48"/>
    </row>
    <row r="172" spans="1:64" ht="15">
      <c r="A172" s="64" t="s">
        <v>268</v>
      </c>
      <c r="B172" s="64" t="s">
        <v>351</v>
      </c>
      <c r="C172" s="65" t="s">
        <v>2831</v>
      </c>
      <c r="D172" s="66">
        <v>10</v>
      </c>
      <c r="E172" s="67" t="s">
        <v>136</v>
      </c>
      <c r="F172" s="68">
        <v>12</v>
      </c>
      <c r="G172" s="65"/>
      <c r="H172" s="69"/>
      <c r="I172" s="70"/>
      <c r="J172" s="70"/>
      <c r="K172" s="34" t="s">
        <v>65</v>
      </c>
      <c r="L172" s="77">
        <v>172</v>
      </c>
      <c r="M172" s="77"/>
      <c r="N172" s="72"/>
      <c r="O172" s="79" t="s">
        <v>364</v>
      </c>
      <c r="P172" s="81">
        <v>43774.7028125</v>
      </c>
      <c r="Q172" s="79" t="s">
        <v>409</v>
      </c>
      <c r="R172" s="82" t="s">
        <v>480</v>
      </c>
      <c r="S172" s="79" t="s">
        <v>514</v>
      </c>
      <c r="T172" s="79" t="s">
        <v>540</v>
      </c>
      <c r="U172" s="79"/>
      <c r="V172" s="82" t="s">
        <v>624</v>
      </c>
      <c r="W172" s="81">
        <v>43774.7028125</v>
      </c>
      <c r="X172" s="82" t="s">
        <v>718</v>
      </c>
      <c r="Y172" s="79"/>
      <c r="Z172" s="79"/>
      <c r="AA172" s="85" t="s">
        <v>845</v>
      </c>
      <c r="AB172" s="85" t="s">
        <v>904</v>
      </c>
      <c r="AC172" s="79" t="b">
        <v>0</v>
      </c>
      <c r="AD172" s="79">
        <v>0</v>
      </c>
      <c r="AE172" s="85" t="s">
        <v>917</v>
      </c>
      <c r="AF172" s="79" t="b">
        <v>0</v>
      </c>
      <c r="AG172" s="79" t="s">
        <v>924</v>
      </c>
      <c r="AH172" s="79"/>
      <c r="AI172" s="85" t="s">
        <v>913</v>
      </c>
      <c r="AJ172" s="79" t="b">
        <v>0</v>
      </c>
      <c r="AK172" s="79">
        <v>0</v>
      </c>
      <c r="AL172" s="85" t="s">
        <v>913</v>
      </c>
      <c r="AM172" s="79" t="s">
        <v>933</v>
      </c>
      <c r="AN172" s="79" t="b">
        <v>0</v>
      </c>
      <c r="AO172" s="85" t="s">
        <v>904</v>
      </c>
      <c r="AP172" s="79" t="s">
        <v>176</v>
      </c>
      <c r="AQ172" s="79">
        <v>0</v>
      </c>
      <c r="AR172" s="79">
        <v>0</v>
      </c>
      <c r="AS172" s="79" t="s">
        <v>946</v>
      </c>
      <c r="AT172" s="79" t="s">
        <v>947</v>
      </c>
      <c r="AU172" s="79" t="s">
        <v>948</v>
      </c>
      <c r="AV172" s="79" t="s">
        <v>949</v>
      </c>
      <c r="AW172" s="79" t="s">
        <v>950</v>
      </c>
      <c r="AX172" s="79" t="s">
        <v>951</v>
      </c>
      <c r="AY172" s="79" t="s">
        <v>952</v>
      </c>
      <c r="AZ172" s="82" t="s">
        <v>953</v>
      </c>
      <c r="BA172">
        <v>2</v>
      </c>
      <c r="BB172" s="78" t="str">
        <f>REPLACE(INDEX(GroupVertices[Group],MATCH(Edges[[#This Row],[Vertex 1]],GroupVertices[Vertex],0)),1,1,"")</f>
        <v>1</v>
      </c>
      <c r="BC172" s="78" t="str">
        <f>REPLACE(INDEX(GroupVertices[Group],MATCH(Edges[[#This Row],[Vertex 2]],GroupVertices[Vertex],0)),1,1,"")</f>
        <v>6</v>
      </c>
      <c r="BD172" s="48"/>
      <c r="BE172" s="49"/>
      <c r="BF172" s="48"/>
      <c r="BG172" s="49"/>
      <c r="BH172" s="48"/>
      <c r="BI172" s="49"/>
      <c r="BJ172" s="48"/>
      <c r="BK172" s="49"/>
      <c r="BL172" s="48"/>
    </row>
    <row r="173" spans="1:64" ht="15">
      <c r="A173" s="64" t="s">
        <v>275</v>
      </c>
      <c r="B173" s="64" t="s">
        <v>351</v>
      </c>
      <c r="C173" s="65" t="s">
        <v>2830</v>
      </c>
      <c r="D173" s="66">
        <v>3</v>
      </c>
      <c r="E173" s="67" t="s">
        <v>132</v>
      </c>
      <c r="F173" s="68">
        <v>35</v>
      </c>
      <c r="G173" s="65"/>
      <c r="H173" s="69"/>
      <c r="I173" s="70"/>
      <c r="J173" s="70"/>
      <c r="K173" s="34" t="s">
        <v>65</v>
      </c>
      <c r="L173" s="77">
        <v>173</v>
      </c>
      <c r="M173" s="77"/>
      <c r="N173" s="72"/>
      <c r="O173" s="79" t="s">
        <v>364</v>
      </c>
      <c r="P173" s="81">
        <v>43768.558657407404</v>
      </c>
      <c r="Q173" s="79" t="s">
        <v>421</v>
      </c>
      <c r="R173" s="79"/>
      <c r="S173" s="79"/>
      <c r="T173" s="79" t="s">
        <v>546</v>
      </c>
      <c r="U173" s="79"/>
      <c r="V173" s="82" t="s">
        <v>631</v>
      </c>
      <c r="W173" s="81">
        <v>43768.558657407404</v>
      </c>
      <c r="X173" s="82" t="s">
        <v>732</v>
      </c>
      <c r="Y173" s="79"/>
      <c r="Z173" s="79"/>
      <c r="AA173" s="85" t="s">
        <v>859</v>
      </c>
      <c r="AB173" s="79"/>
      <c r="AC173" s="79" t="b">
        <v>0</v>
      </c>
      <c r="AD173" s="79">
        <v>0</v>
      </c>
      <c r="AE173" s="85" t="s">
        <v>913</v>
      </c>
      <c r="AF173" s="79" t="b">
        <v>0</v>
      </c>
      <c r="AG173" s="79" t="s">
        <v>924</v>
      </c>
      <c r="AH173" s="79"/>
      <c r="AI173" s="85" t="s">
        <v>913</v>
      </c>
      <c r="AJ173" s="79" t="b">
        <v>0</v>
      </c>
      <c r="AK173" s="79">
        <v>0</v>
      </c>
      <c r="AL173" s="85" t="s">
        <v>860</v>
      </c>
      <c r="AM173" s="79" t="s">
        <v>933</v>
      </c>
      <c r="AN173" s="79" t="b">
        <v>0</v>
      </c>
      <c r="AO173" s="85" t="s">
        <v>860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268</v>
      </c>
      <c r="B174" s="64" t="s">
        <v>352</v>
      </c>
      <c r="C174" s="65" t="s">
        <v>2831</v>
      </c>
      <c r="D174" s="66">
        <v>10</v>
      </c>
      <c r="E174" s="67" t="s">
        <v>136</v>
      </c>
      <c r="F174" s="68">
        <v>12</v>
      </c>
      <c r="G174" s="65"/>
      <c r="H174" s="69"/>
      <c r="I174" s="70"/>
      <c r="J174" s="70"/>
      <c r="K174" s="34" t="s">
        <v>65</v>
      </c>
      <c r="L174" s="77">
        <v>174</v>
      </c>
      <c r="M174" s="77"/>
      <c r="N174" s="72"/>
      <c r="O174" s="79" t="s">
        <v>364</v>
      </c>
      <c r="P174" s="81">
        <v>43768.55842592593</v>
      </c>
      <c r="Q174" s="79" t="s">
        <v>422</v>
      </c>
      <c r="R174" s="82" t="s">
        <v>485</v>
      </c>
      <c r="S174" s="79" t="s">
        <v>499</v>
      </c>
      <c r="T174" s="79" t="s">
        <v>546</v>
      </c>
      <c r="U174" s="79"/>
      <c r="V174" s="82" t="s">
        <v>624</v>
      </c>
      <c r="W174" s="81">
        <v>43768.55842592593</v>
      </c>
      <c r="X174" s="82" t="s">
        <v>733</v>
      </c>
      <c r="Y174" s="79"/>
      <c r="Z174" s="79"/>
      <c r="AA174" s="85" t="s">
        <v>860</v>
      </c>
      <c r="AB174" s="79"/>
      <c r="AC174" s="79" t="b">
        <v>0</v>
      </c>
      <c r="AD174" s="79">
        <v>0</v>
      </c>
      <c r="AE174" s="85" t="s">
        <v>918</v>
      </c>
      <c r="AF174" s="79" t="b">
        <v>0</v>
      </c>
      <c r="AG174" s="79" t="s">
        <v>924</v>
      </c>
      <c r="AH174" s="79"/>
      <c r="AI174" s="85" t="s">
        <v>913</v>
      </c>
      <c r="AJ174" s="79" t="b">
        <v>0</v>
      </c>
      <c r="AK174" s="79">
        <v>0</v>
      </c>
      <c r="AL174" s="85" t="s">
        <v>913</v>
      </c>
      <c r="AM174" s="79" t="s">
        <v>934</v>
      </c>
      <c r="AN174" s="79" t="b">
        <v>1</v>
      </c>
      <c r="AO174" s="85" t="s">
        <v>860</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6</v>
      </c>
      <c r="BD174" s="48"/>
      <c r="BE174" s="49"/>
      <c r="BF174" s="48"/>
      <c r="BG174" s="49"/>
      <c r="BH174" s="48"/>
      <c r="BI174" s="49"/>
      <c r="BJ174" s="48"/>
      <c r="BK174" s="49"/>
      <c r="BL174" s="48"/>
    </row>
    <row r="175" spans="1:64" ht="15">
      <c r="A175" s="64" t="s">
        <v>268</v>
      </c>
      <c r="B175" s="64" t="s">
        <v>352</v>
      </c>
      <c r="C175" s="65" t="s">
        <v>2831</v>
      </c>
      <c r="D175" s="66">
        <v>10</v>
      </c>
      <c r="E175" s="67" t="s">
        <v>136</v>
      </c>
      <c r="F175" s="68">
        <v>12</v>
      </c>
      <c r="G175" s="65"/>
      <c r="H175" s="69"/>
      <c r="I175" s="70"/>
      <c r="J175" s="70"/>
      <c r="K175" s="34" t="s">
        <v>65</v>
      </c>
      <c r="L175" s="77">
        <v>175</v>
      </c>
      <c r="M175" s="77"/>
      <c r="N175" s="72"/>
      <c r="O175" s="79" t="s">
        <v>364</v>
      </c>
      <c r="P175" s="81">
        <v>43774.7028125</v>
      </c>
      <c r="Q175" s="79" t="s">
        <v>409</v>
      </c>
      <c r="R175" s="82" t="s">
        <v>480</v>
      </c>
      <c r="S175" s="79" t="s">
        <v>514</v>
      </c>
      <c r="T175" s="79" t="s">
        <v>540</v>
      </c>
      <c r="U175" s="79"/>
      <c r="V175" s="82" t="s">
        <v>624</v>
      </c>
      <c r="W175" s="81">
        <v>43774.7028125</v>
      </c>
      <c r="X175" s="82" t="s">
        <v>718</v>
      </c>
      <c r="Y175" s="79"/>
      <c r="Z175" s="79"/>
      <c r="AA175" s="85" t="s">
        <v>845</v>
      </c>
      <c r="AB175" s="85" t="s">
        <v>904</v>
      </c>
      <c r="AC175" s="79" t="b">
        <v>0</v>
      </c>
      <c r="AD175" s="79">
        <v>0</v>
      </c>
      <c r="AE175" s="85" t="s">
        <v>917</v>
      </c>
      <c r="AF175" s="79" t="b">
        <v>0</v>
      </c>
      <c r="AG175" s="79" t="s">
        <v>924</v>
      </c>
      <c r="AH175" s="79"/>
      <c r="AI175" s="85" t="s">
        <v>913</v>
      </c>
      <c r="AJ175" s="79" t="b">
        <v>0</v>
      </c>
      <c r="AK175" s="79">
        <v>0</v>
      </c>
      <c r="AL175" s="85" t="s">
        <v>913</v>
      </c>
      <c r="AM175" s="79" t="s">
        <v>933</v>
      </c>
      <c r="AN175" s="79" t="b">
        <v>0</v>
      </c>
      <c r="AO175" s="85" t="s">
        <v>904</v>
      </c>
      <c r="AP175" s="79" t="s">
        <v>176</v>
      </c>
      <c r="AQ175" s="79">
        <v>0</v>
      </c>
      <c r="AR175" s="79">
        <v>0</v>
      </c>
      <c r="AS175" s="79" t="s">
        <v>946</v>
      </c>
      <c r="AT175" s="79" t="s">
        <v>947</v>
      </c>
      <c r="AU175" s="79" t="s">
        <v>948</v>
      </c>
      <c r="AV175" s="79" t="s">
        <v>949</v>
      </c>
      <c r="AW175" s="79" t="s">
        <v>950</v>
      </c>
      <c r="AX175" s="79" t="s">
        <v>951</v>
      </c>
      <c r="AY175" s="79" t="s">
        <v>952</v>
      </c>
      <c r="AZ175" s="82" t="s">
        <v>953</v>
      </c>
      <c r="BA175">
        <v>2</v>
      </c>
      <c r="BB175" s="78" t="str">
        <f>REPLACE(INDEX(GroupVertices[Group],MATCH(Edges[[#This Row],[Vertex 1]],GroupVertices[Vertex],0)),1,1,"")</f>
        <v>1</v>
      </c>
      <c r="BC175" s="78" t="str">
        <f>REPLACE(INDEX(GroupVertices[Group],MATCH(Edges[[#This Row],[Vertex 2]],GroupVertices[Vertex],0)),1,1,"")</f>
        <v>6</v>
      </c>
      <c r="BD175" s="48">
        <v>0</v>
      </c>
      <c r="BE175" s="49">
        <v>0</v>
      </c>
      <c r="BF175" s="48">
        <v>0</v>
      </c>
      <c r="BG175" s="49">
        <v>0</v>
      </c>
      <c r="BH175" s="48">
        <v>0</v>
      </c>
      <c r="BI175" s="49">
        <v>0</v>
      </c>
      <c r="BJ175" s="48">
        <v>33</v>
      </c>
      <c r="BK175" s="49">
        <v>100</v>
      </c>
      <c r="BL175" s="48">
        <v>33</v>
      </c>
    </row>
    <row r="176" spans="1:64" ht="15">
      <c r="A176" s="64" t="s">
        <v>275</v>
      </c>
      <c r="B176" s="64" t="s">
        <v>352</v>
      </c>
      <c r="C176" s="65" t="s">
        <v>2830</v>
      </c>
      <c r="D176" s="66">
        <v>3</v>
      </c>
      <c r="E176" s="67" t="s">
        <v>132</v>
      </c>
      <c r="F176" s="68">
        <v>35</v>
      </c>
      <c r="G176" s="65"/>
      <c r="H176" s="69"/>
      <c r="I176" s="70"/>
      <c r="J176" s="70"/>
      <c r="K176" s="34" t="s">
        <v>65</v>
      </c>
      <c r="L176" s="77">
        <v>176</v>
      </c>
      <c r="M176" s="77"/>
      <c r="N176" s="72"/>
      <c r="O176" s="79" t="s">
        <v>364</v>
      </c>
      <c r="P176" s="81">
        <v>43768.558657407404</v>
      </c>
      <c r="Q176" s="79" t="s">
        <v>421</v>
      </c>
      <c r="R176" s="79"/>
      <c r="S176" s="79"/>
      <c r="T176" s="79" t="s">
        <v>546</v>
      </c>
      <c r="U176" s="79"/>
      <c r="V176" s="82" t="s">
        <v>631</v>
      </c>
      <c r="W176" s="81">
        <v>43768.558657407404</v>
      </c>
      <c r="X176" s="82" t="s">
        <v>732</v>
      </c>
      <c r="Y176" s="79"/>
      <c r="Z176" s="79"/>
      <c r="AA176" s="85" t="s">
        <v>859</v>
      </c>
      <c r="AB176" s="79"/>
      <c r="AC176" s="79" t="b">
        <v>0</v>
      </c>
      <c r="AD176" s="79">
        <v>0</v>
      </c>
      <c r="AE176" s="85" t="s">
        <v>913</v>
      </c>
      <c r="AF176" s="79" t="b">
        <v>0</v>
      </c>
      <c r="AG176" s="79" t="s">
        <v>924</v>
      </c>
      <c r="AH176" s="79"/>
      <c r="AI176" s="85" t="s">
        <v>913</v>
      </c>
      <c r="AJ176" s="79" t="b">
        <v>0</v>
      </c>
      <c r="AK176" s="79">
        <v>0</v>
      </c>
      <c r="AL176" s="85" t="s">
        <v>860</v>
      </c>
      <c r="AM176" s="79" t="s">
        <v>933</v>
      </c>
      <c r="AN176" s="79" t="b">
        <v>0</v>
      </c>
      <c r="AO176" s="85" t="s">
        <v>860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268</v>
      </c>
      <c r="B177" s="64" t="s">
        <v>353</v>
      </c>
      <c r="C177" s="65" t="s">
        <v>2830</v>
      </c>
      <c r="D177" s="66">
        <v>3</v>
      </c>
      <c r="E177" s="67" t="s">
        <v>132</v>
      </c>
      <c r="F177" s="68">
        <v>35</v>
      </c>
      <c r="G177" s="65"/>
      <c r="H177" s="69"/>
      <c r="I177" s="70"/>
      <c r="J177" s="70"/>
      <c r="K177" s="34" t="s">
        <v>65</v>
      </c>
      <c r="L177" s="77">
        <v>177</v>
      </c>
      <c r="M177" s="77"/>
      <c r="N177" s="72"/>
      <c r="O177" s="79" t="s">
        <v>365</v>
      </c>
      <c r="P177" s="81">
        <v>43768.55842592593</v>
      </c>
      <c r="Q177" s="79" t="s">
        <v>422</v>
      </c>
      <c r="R177" s="82" t="s">
        <v>485</v>
      </c>
      <c r="S177" s="79" t="s">
        <v>499</v>
      </c>
      <c r="T177" s="79" t="s">
        <v>546</v>
      </c>
      <c r="U177" s="79"/>
      <c r="V177" s="82" t="s">
        <v>624</v>
      </c>
      <c r="W177" s="81">
        <v>43768.55842592593</v>
      </c>
      <c r="X177" s="82" t="s">
        <v>733</v>
      </c>
      <c r="Y177" s="79"/>
      <c r="Z177" s="79"/>
      <c r="AA177" s="85" t="s">
        <v>860</v>
      </c>
      <c r="AB177" s="79"/>
      <c r="AC177" s="79" t="b">
        <v>0</v>
      </c>
      <c r="AD177" s="79">
        <v>0</v>
      </c>
      <c r="AE177" s="85" t="s">
        <v>918</v>
      </c>
      <c r="AF177" s="79" t="b">
        <v>0</v>
      </c>
      <c r="AG177" s="79" t="s">
        <v>924</v>
      </c>
      <c r="AH177" s="79"/>
      <c r="AI177" s="85" t="s">
        <v>913</v>
      </c>
      <c r="AJ177" s="79" t="b">
        <v>0</v>
      </c>
      <c r="AK177" s="79">
        <v>0</v>
      </c>
      <c r="AL177" s="85" t="s">
        <v>913</v>
      </c>
      <c r="AM177" s="79" t="s">
        <v>934</v>
      </c>
      <c r="AN177" s="79" t="b">
        <v>1</v>
      </c>
      <c r="AO177" s="85" t="s">
        <v>860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6</v>
      </c>
      <c r="BD177" s="48">
        <v>0</v>
      </c>
      <c r="BE177" s="49">
        <v>0</v>
      </c>
      <c r="BF177" s="48">
        <v>0</v>
      </c>
      <c r="BG177" s="49">
        <v>0</v>
      </c>
      <c r="BH177" s="48">
        <v>0</v>
      </c>
      <c r="BI177" s="49">
        <v>0</v>
      </c>
      <c r="BJ177" s="48">
        <v>9</v>
      </c>
      <c r="BK177" s="49">
        <v>100</v>
      </c>
      <c r="BL177" s="48">
        <v>9</v>
      </c>
    </row>
    <row r="178" spans="1:64" ht="15">
      <c r="A178" s="64" t="s">
        <v>275</v>
      </c>
      <c r="B178" s="64" t="s">
        <v>353</v>
      </c>
      <c r="C178" s="65" t="s">
        <v>2830</v>
      </c>
      <c r="D178" s="66">
        <v>3</v>
      </c>
      <c r="E178" s="67" t="s">
        <v>132</v>
      </c>
      <c r="F178" s="68">
        <v>35</v>
      </c>
      <c r="G178" s="65"/>
      <c r="H178" s="69"/>
      <c r="I178" s="70"/>
      <c r="J178" s="70"/>
      <c r="K178" s="34" t="s">
        <v>65</v>
      </c>
      <c r="L178" s="77">
        <v>178</v>
      </c>
      <c r="M178" s="77"/>
      <c r="N178" s="72"/>
      <c r="O178" s="79" t="s">
        <v>364</v>
      </c>
      <c r="P178" s="81">
        <v>43768.558657407404</v>
      </c>
      <c r="Q178" s="79" t="s">
        <v>421</v>
      </c>
      <c r="R178" s="79"/>
      <c r="S178" s="79"/>
      <c r="T178" s="79" t="s">
        <v>546</v>
      </c>
      <c r="U178" s="79"/>
      <c r="V178" s="82" t="s">
        <v>631</v>
      </c>
      <c r="W178" s="81">
        <v>43768.558657407404</v>
      </c>
      <c r="X178" s="82" t="s">
        <v>732</v>
      </c>
      <c r="Y178" s="79"/>
      <c r="Z178" s="79"/>
      <c r="AA178" s="85" t="s">
        <v>859</v>
      </c>
      <c r="AB178" s="79"/>
      <c r="AC178" s="79" t="b">
        <v>0</v>
      </c>
      <c r="AD178" s="79">
        <v>0</v>
      </c>
      <c r="AE178" s="85" t="s">
        <v>913</v>
      </c>
      <c r="AF178" s="79" t="b">
        <v>0</v>
      </c>
      <c r="AG178" s="79" t="s">
        <v>924</v>
      </c>
      <c r="AH178" s="79"/>
      <c r="AI178" s="85" t="s">
        <v>913</v>
      </c>
      <c r="AJ178" s="79" t="b">
        <v>0</v>
      </c>
      <c r="AK178" s="79">
        <v>0</v>
      </c>
      <c r="AL178" s="85" t="s">
        <v>860</v>
      </c>
      <c r="AM178" s="79" t="s">
        <v>933</v>
      </c>
      <c r="AN178" s="79" t="b">
        <v>0</v>
      </c>
      <c r="AO178" s="85" t="s">
        <v>860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13</v>
      </c>
      <c r="BK178" s="49">
        <v>100</v>
      </c>
      <c r="BL178" s="48">
        <v>13</v>
      </c>
    </row>
    <row r="179" spans="1:64" ht="15">
      <c r="A179" s="64" t="s">
        <v>268</v>
      </c>
      <c r="B179" s="64" t="s">
        <v>275</v>
      </c>
      <c r="C179" s="65" t="s">
        <v>2831</v>
      </c>
      <c r="D179" s="66">
        <v>10</v>
      </c>
      <c r="E179" s="67" t="s">
        <v>136</v>
      </c>
      <c r="F179" s="68">
        <v>12</v>
      </c>
      <c r="G179" s="65"/>
      <c r="H179" s="69"/>
      <c r="I179" s="70"/>
      <c r="J179" s="70"/>
      <c r="K179" s="34" t="s">
        <v>66</v>
      </c>
      <c r="L179" s="77">
        <v>179</v>
      </c>
      <c r="M179" s="77"/>
      <c r="N179" s="72"/>
      <c r="O179" s="79" t="s">
        <v>364</v>
      </c>
      <c r="P179" s="81">
        <v>43768.55842592593</v>
      </c>
      <c r="Q179" s="79" t="s">
        <v>422</v>
      </c>
      <c r="R179" s="82" t="s">
        <v>485</v>
      </c>
      <c r="S179" s="79" t="s">
        <v>499</v>
      </c>
      <c r="T179" s="79" t="s">
        <v>546</v>
      </c>
      <c r="U179" s="79"/>
      <c r="V179" s="82" t="s">
        <v>624</v>
      </c>
      <c r="W179" s="81">
        <v>43768.55842592593</v>
      </c>
      <c r="X179" s="82" t="s">
        <v>733</v>
      </c>
      <c r="Y179" s="79"/>
      <c r="Z179" s="79"/>
      <c r="AA179" s="85" t="s">
        <v>860</v>
      </c>
      <c r="AB179" s="79"/>
      <c r="AC179" s="79" t="b">
        <v>0</v>
      </c>
      <c r="AD179" s="79">
        <v>0</v>
      </c>
      <c r="AE179" s="85" t="s">
        <v>918</v>
      </c>
      <c r="AF179" s="79" t="b">
        <v>0</v>
      </c>
      <c r="AG179" s="79" t="s">
        <v>924</v>
      </c>
      <c r="AH179" s="79"/>
      <c r="AI179" s="85" t="s">
        <v>913</v>
      </c>
      <c r="AJ179" s="79" t="b">
        <v>0</v>
      </c>
      <c r="AK179" s="79">
        <v>0</v>
      </c>
      <c r="AL179" s="85" t="s">
        <v>913</v>
      </c>
      <c r="AM179" s="79" t="s">
        <v>934</v>
      </c>
      <c r="AN179" s="79" t="b">
        <v>1</v>
      </c>
      <c r="AO179" s="85" t="s">
        <v>860</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6</v>
      </c>
      <c r="BD179" s="48"/>
      <c r="BE179" s="49"/>
      <c r="BF179" s="48"/>
      <c r="BG179" s="49"/>
      <c r="BH179" s="48"/>
      <c r="BI179" s="49"/>
      <c r="BJ179" s="48"/>
      <c r="BK179" s="49"/>
      <c r="BL179" s="48"/>
    </row>
    <row r="180" spans="1:64" ht="15">
      <c r="A180" s="64" t="s">
        <v>268</v>
      </c>
      <c r="B180" s="64" t="s">
        <v>275</v>
      </c>
      <c r="C180" s="65" t="s">
        <v>2831</v>
      </c>
      <c r="D180" s="66">
        <v>10</v>
      </c>
      <c r="E180" s="67" t="s">
        <v>136</v>
      </c>
      <c r="F180" s="68">
        <v>12</v>
      </c>
      <c r="G180" s="65"/>
      <c r="H180" s="69"/>
      <c r="I180" s="70"/>
      <c r="J180" s="70"/>
      <c r="K180" s="34" t="s">
        <v>66</v>
      </c>
      <c r="L180" s="77">
        <v>180</v>
      </c>
      <c r="M180" s="77"/>
      <c r="N180" s="72"/>
      <c r="O180" s="79" t="s">
        <v>364</v>
      </c>
      <c r="P180" s="81">
        <v>43774.7028125</v>
      </c>
      <c r="Q180" s="79" t="s">
        <v>409</v>
      </c>
      <c r="R180" s="82" t="s">
        <v>480</v>
      </c>
      <c r="S180" s="79" t="s">
        <v>514</v>
      </c>
      <c r="T180" s="79" t="s">
        <v>540</v>
      </c>
      <c r="U180" s="79"/>
      <c r="V180" s="82" t="s">
        <v>624</v>
      </c>
      <c r="W180" s="81">
        <v>43774.7028125</v>
      </c>
      <c r="X180" s="82" t="s">
        <v>718</v>
      </c>
      <c r="Y180" s="79"/>
      <c r="Z180" s="79"/>
      <c r="AA180" s="85" t="s">
        <v>845</v>
      </c>
      <c r="AB180" s="85" t="s">
        <v>904</v>
      </c>
      <c r="AC180" s="79" t="b">
        <v>0</v>
      </c>
      <c r="AD180" s="79">
        <v>0</v>
      </c>
      <c r="AE180" s="85" t="s">
        <v>917</v>
      </c>
      <c r="AF180" s="79" t="b">
        <v>0</v>
      </c>
      <c r="AG180" s="79" t="s">
        <v>924</v>
      </c>
      <c r="AH180" s="79"/>
      <c r="AI180" s="85" t="s">
        <v>913</v>
      </c>
      <c r="AJ180" s="79" t="b">
        <v>0</v>
      </c>
      <c r="AK180" s="79">
        <v>0</v>
      </c>
      <c r="AL180" s="85" t="s">
        <v>913</v>
      </c>
      <c r="AM180" s="79" t="s">
        <v>933</v>
      </c>
      <c r="AN180" s="79" t="b">
        <v>0</v>
      </c>
      <c r="AO180" s="85" t="s">
        <v>904</v>
      </c>
      <c r="AP180" s="79" t="s">
        <v>176</v>
      </c>
      <c r="AQ180" s="79">
        <v>0</v>
      </c>
      <c r="AR180" s="79">
        <v>0</v>
      </c>
      <c r="AS180" s="79" t="s">
        <v>946</v>
      </c>
      <c r="AT180" s="79" t="s">
        <v>947</v>
      </c>
      <c r="AU180" s="79" t="s">
        <v>948</v>
      </c>
      <c r="AV180" s="79" t="s">
        <v>949</v>
      </c>
      <c r="AW180" s="79" t="s">
        <v>950</v>
      </c>
      <c r="AX180" s="79" t="s">
        <v>951</v>
      </c>
      <c r="AY180" s="79" t="s">
        <v>952</v>
      </c>
      <c r="AZ180" s="82" t="s">
        <v>953</v>
      </c>
      <c r="BA180">
        <v>2</v>
      </c>
      <c r="BB180" s="78" t="str">
        <f>REPLACE(INDEX(GroupVertices[Group],MATCH(Edges[[#This Row],[Vertex 1]],GroupVertices[Vertex],0)),1,1,"")</f>
        <v>1</v>
      </c>
      <c r="BC180" s="78" t="str">
        <f>REPLACE(INDEX(GroupVertices[Group],MATCH(Edges[[#This Row],[Vertex 2]],GroupVertices[Vertex],0)),1,1,"")</f>
        <v>6</v>
      </c>
      <c r="BD180" s="48"/>
      <c r="BE180" s="49"/>
      <c r="BF180" s="48"/>
      <c r="BG180" s="49"/>
      <c r="BH180" s="48"/>
      <c r="BI180" s="49"/>
      <c r="BJ180" s="48"/>
      <c r="BK180" s="49"/>
      <c r="BL180" s="48"/>
    </row>
    <row r="181" spans="1:64" ht="15">
      <c r="A181" s="64" t="s">
        <v>275</v>
      </c>
      <c r="B181" s="64" t="s">
        <v>255</v>
      </c>
      <c r="C181" s="65" t="s">
        <v>2830</v>
      </c>
      <c r="D181" s="66">
        <v>3</v>
      </c>
      <c r="E181" s="67" t="s">
        <v>132</v>
      </c>
      <c r="F181" s="68">
        <v>35</v>
      </c>
      <c r="G181" s="65"/>
      <c r="H181" s="69"/>
      <c r="I181" s="70"/>
      <c r="J181" s="70"/>
      <c r="K181" s="34" t="s">
        <v>65</v>
      </c>
      <c r="L181" s="77">
        <v>181</v>
      </c>
      <c r="M181" s="77"/>
      <c r="N181" s="72"/>
      <c r="O181" s="79" t="s">
        <v>364</v>
      </c>
      <c r="P181" s="81">
        <v>43768.558657407404</v>
      </c>
      <c r="Q181" s="79" t="s">
        <v>421</v>
      </c>
      <c r="R181" s="79"/>
      <c r="S181" s="79"/>
      <c r="T181" s="79" t="s">
        <v>546</v>
      </c>
      <c r="U181" s="79"/>
      <c r="V181" s="82" t="s">
        <v>631</v>
      </c>
      <c r="W181" s="81">
        <v>43768.558657407404</v>
      </c>
      <c r="X181" s="82" t="s">
        <v>732</v>
      </c>
      <c r="Y181" s="79"/>
      <c r="Z181" s="79"/>
      <c r="AA181" s="85" t="s">
        <v>859</v>
      </c>
      <c r="AB181" s="79"/>
      <c r="AC181" s="79" t="b">
        <v>0</v>
      </c>
      <c r="AD181" s="79">
        <v>0</v>
      </c>
      <c r="AE181" s="85" t="s">
        <v>913</v>
      </c>
      <c r="AF181" s="79" t="b">
        <v>0</v>
      </c>
      <c r="AG181" s="79" t="s">
        <v>924</v>
      </c>
      <c r="AH181" s="79"/>
      <c r="AI181" s="85" t="s">
        <v>913</v>
      </c>
      <c r="AJ181" s="79" t="b">
        <v>0</v>
      </c>
      <c r="AK181" s="79">
        <v>0</v>
      </c>
      <c r="AL181" s="85" t="s">
        <v>860</v>
      </c>
      <c r="AM181" s="79" t="s">
        <v>933</v>
      </c>
      <c r="AN181" s="79" t="b">
        <v>0</v>
      </c>
      <c r="AO181" s="85" t="s">
        <v>860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2</v>
      </c>
      <c r="BD181" s="48"/>
      <c r="BE181" s="49"/>
      <c r="BF181" s="48"/>
      <c r="BG181" s="49"/>
      <c r="BH181" s="48"/>
      <c r="BI181" s="49"/>
      <c r="BJ181" s="48"/>
      <c r="BK181" s="49"/>
      <c r="BL181" s="48"/>
    </row>
    <row r="182" spans="1:64" ht="15">
      <c r="A182" s="64" t="s">
        <v>275</v>
      </c>
      <c r="B182" s="64" t="s">
        <v>268</v>
      </c>
      <c r="C182" s="65" t="s">
        <v>2831</v>
      </c>
      <c r="D182" s="66">
        <v>10</v>
      </c>
      <c r="E182" s="67" t="s">
        <v>136</v>
      </c>
      <c r="F182" s="68">
        <v>12</v>
      </c>
      <c r="G182" s="65"/>
      <c r="H182" s="69"/>
      <c r="I182" s="70"/>
      <c r="J182" s="70"/>
      <c r="K182" s="34" t="s">
        <v>66</v>
      </c>
      <c r="L182" s="77">
        <v>182</v>
      </c>
      <c r="M182" s="77"/>
      <c r="N182" s="72"/>
      <c r="O182" s="79" t="s">
        <v>364</v>
      </c>
      <c r="P182" s="81">
        <v>43768.558657407404</v>
      </c>
      <c r="Q182" s="79" t="s">
        <v>421</v>
      </c>
      <c r="R182" s="79"/>
      <c r="S182" s="79"/>
      <c r="T182" s="79" t="s">
        <v>546</v>
      </c>
      <c r="U182" s="79"/>
      <c r="V182" s="82" t="s">
        <v>631</v>
      </c>
      <c r="W182" s="81">
        <v>43768.558657407404</v>
      </c>
      <c r="X182" s="82" t="s">
        <v>732</v>
      </c>
      <c r="Y182" s="79"/>
      <c r="Z182" s="79"/>
      <c r="AA182" s="85" t="s">
        <v>859</v>
      </c>
      <c r="AB182" s="79"/>
      <c r="AC182" s="79" t="b">
        <v>0</v>
      </c>
      <c r="AD182" s="79">
        <v>0</v>
      </c>
      <c r="AE182" s="85" t="s">
        <v>913</v>
      </c>
      <c r="AF182" s="79" t="b">
        <v>0</v>
      </c>
      <c r="AG182" s="79" t="s">
        <v>924</v>
      </c>
      <c r="AH182" s="79"/>
      <c r="AI182" s="85" t="s">
        <v>913</v>
      </c>
      <c r="AJ182" s="79" t="b">
        <v>0</v>
      </c>
      <c r="AK182" s="79">
        <v>0</v>
      </c>
      <c r="AL182" s="85" t="s">
        <v>860</v>
      </c>
      <c r="AM182" s="79" t="s">
        <v>933</v>
      </c>
      <c r="AN182" s="79" t="b">
        <v>0</v>
      </c>
      <c r="AO182" s="85" t="s">
        <v>860</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6</v>
      </c>
      <c r="BC182" s="78" t="str">
        <f>REPLACE(INDEX(GroupVertices[Group],MATCH(Edges[[#This Row],[Vertex 2]],GroupVertices[Vertex],0)),1,1,"")</f>
        <v>1</v>
      </c>
      <c r="BD182" s="48"/>
      <c r="BE182" s="49"/>
      <c r="BF182" s="48"/>
      <c r="BG182" s="49"/>
      <c r="BH182" s="48"/>
      <c r="BI182" s="49"/>
      <c r="BJ182" s="48"/>
      <c r="BK182" s="49"/>
      <c r="BL182" s="48"/>
    </row>
    <row r="183" spans="1:64" ht="15">
      <c r="A183" s="64" t="s">
        <v>275</v>
      </c>
      <c r="B183" s="64" t="s">
        <v>268</v>
      </c>
      <c r="C183" s="65" t="s">
        <v>2831</v>
      </c>
      <c r="D183" s="66">
        <v>10</v>
      </c>
      <c r="E183" s="67" t="s">
        <v>136</v>
      </c>
      <c r="F183" s="68">
        <v>12</v>
      </c>
      <c r="G183" s="65"/>
      <c r="H183" s="69"/>
      <c r="I183" s="70"/>
      <c r="J183" s="70"/>
      <c r="K183" s="34" t="s">
        <v>66</v>
      </c>
      <c r="L183" s="77">
        <v>183</v>
      </c>
      <c r="M183" s="77"/>
      <c r="N183" s="72"/>
      <c r="O183" s="79" t="s">
        <v>364</v>
      </c>
      <c r="P183" s="81">
        <v>43774.802835648145</v>
      </c>
      <c r="Q183" s="79" t="s">
        <v>395</v>
      </c>
      <c r="R183" s="79"/>
      <c r="S183" s="79"/>
      <c r="T183" s="79"/>
      <c r="U183" s="79"/>
      <c r="V183" s="82" t="s">
        <v>631</v>
      </c>
      <c r="W183" s="81">
        <v>43774.802835648145</v>
      </c>
      <c r="X183" s="82" t="s">
        <v>734</v>
      </c>
      <c r="Y183" s="79"/>
      <c r="Z183" s="79"/>
      <c r="AA183" s="85" t="s">
        <v>861</v>
      </c>
      <c r="AB183" s="79"/>
      <c r="AC183" s="79" t="b">
        <v>0</v>
      </c>
      <c r="AD183" s="79">
        <v>0</v>
      </c>
      <c r="AE183" s="85" t="s">
        <v>913</v>
      </c>
      <c r="AF183" s="79" t="b">
        <v>0</v>
      </c>
      <c r="AG183" s="79" t="s">
        <v>922</v>
      </c>
      <c r="AH183" s="79"/>
      <c r="AI183" s="85" t="s">
        <v>913</v>
      </c>
      <c r="AJ183" s="79" t="b">
        <v>0</v>
      </c>
      <c r="AK183" s="79">
        <v>2</v>
      </c>
      <c r="AL183" s="85" t="s">
        <v>889</v>
      </c>
      <c r="AM183" s="79" t="s">
        <v>933</v>
      </c>
      <c r="AN183" s="79" t="b">
        <v>0</v>
      </c>
      <c r="AO183" s="85" t="s">
        <v>889</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6</v>
      </c>
      <c r="BC183" s="78" t="str">
        <f>REPLACE(INDEX(GroupVertices[Group],MATCH(Edges[[#This Row],[Vertex 2]],GroupVertices[Vertex],0)),1,1,"")</f>
        <v>1</v>
      </c>
      <c r="BD183" s="48">
        <v>0</v>
      </c>
      <c r="BE183" s="49">
        <v>0</v>
      </c>
      <c r="BF183" s="48">
        <v>0</v>
      </c>
      <c r="BG183" s="49">
        <v>0</v>
      </c>
      <c r="BH183" s="48">
        <v>0</v>
      </c>
      <c r="BI183" s="49">
        <v>0</v>
      </c>
      <c r="BJ183" s="48">
        <v>19</v>
      </c>
      <c r="BK183" s="49">
        <v>100</v>
      </c>
      <c r="BL183" s="48">
        <v>19</v>
      </c>
    </row>
    <row r="184" spans="1:64" ht="15">
      <c r="A184" s="64" t="s">
        <v>275</v>
      </c>
      <c r="B184" s="64" t="s">
        <v>268</v>
      </c>
      <c r="C184" s="65" t="s">
        <v>2831</v>
      </c>
      <c r="D184" s="66">
        <v>10</v>
      </c>
      <c r="E184" s="67" t="s">
        <v>136</v>
      </c>
      <c r="F184" s="68">
        <v>12</v>
      </c>
      <c r="G184" s="65"/>
      <c r="H184" s="69"/>
      <c r="I184" s="70"/>
      <c r="J184" s="70"/>
      <c r="K184" s="34" t="s">
        <v>66</v>
      </c>
      <c r="L184" s="77">
        <v>184</v>
      </c>
      <c r="M184" s="77"/>
      <c r="N184" s="72"/>
      <c r="O184" s="79" t="s">
        <v>364</v>
      </c>
      <c r="P184" s="81">
        <v>43775.56438657407</v>
      </c>
      <c r="Q184" s="79" t="s">
        <v>423</v>
      </c>
      <c r="R184" s="82" t="s">
        <v>486</v>
      </c>
      <c r="S184" s="79" t="s">
        <v>499</v>
      </c>
      <c r="T184" s="79" t="s">
        <v>547</v>
      </c>
      <c r="U184" s="79"/>
      <c r="V184" s="82" t="s">
        <v>631</v>
      </c>
      <c r="W184" s="81">
        <v>43775.56438657407</v>
      </c>
      <c r="X184" s="82" t="s">
        <v>735</v>
      </c>
      <c r="Y184" s="79"/>
      <c r="Z184" s="79"/>
      <c r="AA184" s="85" t="s">
        <v>862</v>
      </c>
      <c r="AB184" s="79"/>
      <c r="AC184" s="79" t="b">
        <v>0</v>
      </c>
      <c r="AD184" s="79">
        <v>0</v>
      </c>
      <c r="AE184" s="85" t="s">
        <v>913</v>
      </c>
      <c r="AF184" s="79" t="b">
        <v>1</v>
      </c>
      <c r="AG184" s="79" t="s">
        <v>924</v>
      </c>
      <c r="AH184" s="79"/>
      <c r="AI184" s="85" t="s">
        <v>927</v>
      </c>
      <c r="AJ184" s="79" t="b">
        <v>0</v>
      </c>
      <c r="AK184" s="79">
        <v>1</v>
      </c>
      <c r="AL184" s="85" t="s">
        <v>891</v>
      </c>
      <c r="AM184" s="79" t="s">
        <v>933</v>
      </c>
      <c r="AN184" s="79" t="b">
        <v>0</v>
      </c>
      <c r="AO184" s="85" t="s">
        <v>891</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6</v>
      </c>
      <c r="BC184" s="78" t="str">
        <f>REPLACE(INDEX(GroupVertices[Group],MATCH(Edges[[#This Row],[Vertex 2]],GroupVertices[Vertex],0)),1,1,"")</f>
        <v>1</v>
      </c>
      <c r="BD184" s="48">
        <v>0</v>
      </c>
      <c r="BE184" s="49">
        <v>0</v>
      </c>
      <c r="BF184" s="48">
        <v>0</v>
      </c>
      <c r="BG184" s="49">
        <v>0</v>
      </c>
      <c r="BH184" s="48">
        <v>0</v>
      </c>
      <c r="BI184" s="49">
        <v>0</v>
      </c>
      <c r="BJ184" s="48">
        <v>5</v>
      </c>
      <c r="BK184" s="49">
        <v>100</v>
      </c>
      <c r="BL184" s="48">
        <v>5</v>
      </c>
    </row>
    <row r="185" spans="1:64" ht="15">
      <c r="A185" s="64" t="s">
        <v>275</v>
      </c>
      <c r="B185" s="64" t="s">
        <v>348</v>
      </c>
      <c r="C185" s="65" t="s">
        <v>2830</v>
      </c>
      <c r="D185" s="66">
        <v>3</v>
      </c>
      <c r="E185" s="67" t="s">
        <v>132</v>
      </c>
      <c r="F185" s="68">
        <v>35</v>
      </c>
      <c r="G185" s="65"/>
      <c r="H185" s="69"/>
      <c r="I185" s="70"/>
      <c r="J185" s="70"/>
      <c r="K185" s="34" t="s">
        <v>65</v>
      </c>
      <c r="L185" s="77">
        <v>185</v>
      </c>
      <c r="M185" s="77"/>
      <c r="N185" s="72"/>
      <c r="O185" s="79" t="s">
        <v>364</v>
      </c>
      <c r="P185" s="81">
        <v>43776.56324074074</v>
      </c>
      <c r="Q185" s="79" t="s">
        <v>420</v>
      </c>
      <c r="R185" s="79"/>
      <c r="S185" s="79"/>
      <c r="T185" s="79"/>
      <c r="U185" s="79"/>
      <c r="V185" s="82" t="s">
        <v>631</v>
      </c>
      <c r="W185" s="81">
        <v>43776.56324074074</v>
      </c>
      <c r="X185" s="82" t="s">
        <v>736</v>
      </c>
      <c r="Y185" s="79"/>
      <c r="Z185" s="79"/>
      <c r="AA185" s="85" t="s">
        <v>863</v>
      </c>
      <c r="AB185" s="79"/>
      <c r="AC185" s="79" t="b">
        <v>0</v>
      </c>
      <c r="AD185" s="79">
        <v>0</v>
      </c>
      <c r="AE185" s="85" t="s">
        <v>913</v>
      </c>
      <c r="AF185" s="79" t="b">
        <v>0</v>
      </c>
      <c r="AG185" s="79" t="s">
        <v>922</v>
      </c>
      <c r="AH185" s="79"/>
      <c r="AI185" s="85" t="s">
        <v>913</v>
      </c>
      <c r="AJ185" s="79" t="b">
        <v>0</v>
      </c>
      <c r="AK185" s="79">
        <v>3</v>
      </c>
      <c r="AL185" s="85" t="s">
        <v>851</v>
      </c>
      <c r="AM185" s="79" t="s">
        <v>934</v>
      </c>
      <c r="AN185" s="79" t="b">
        <v>0</v>
      </c>
      <c r="AO185" s="85" t="s">
        <v>851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275</v>
      </c>
      <c r="B186" s="64" t="s">
        <v>268</v>
      </c>
      <c r="C186" s="65" t="s">
        <v>2831</v>
      </c>
      <c r="D186" s="66">
        <v>10</v>
      </c>
      <c r="E186" s="67" t="s">
        <v>136</v>
      </c>
      <c r="F186" s="68">
        <v>12</v>
      </c>
      <c r="G186" s="65"/>
      <c r="H186" s="69"/>
      <c r="I186" s="70"/>
      <c r="J186" s="70"/>
      <c r="K186" s="34" t="s">
        <v>66</v>
      </c>
      <c r="L186" s="77">
        <v>186</v>
      </c>
      <c r="M186" s="77"/>
      <c r="N186" s="72"/>
      <c r="O186" s="79" t="s">
        <v>364</v>
      </c>
      <c r="P186" s="81">
        <v>43776.56324074074</v>
      </c>
      <c r="Q186" s="79" t="s">
        <v>420</v>
      </c>
      <c r="R186" s="79"/>
      <c r="S186" s="79"/>
      <c r="T186" s="79"/>
      <c r="U186" s="79"/>
      <c r="V186" s="82" t="s">
        <v>631</v>
      </c>
      <c r="W186" s="81">
        <v>43776.56324074074</v>
      </c>
      <c r="X186" s="82" t="s">
        <v>736</v>
      </c>
      <c r="Y186" s="79"/>
      <c r="Z186" s="79"/>
      <c r="AA186" s="85" t="s">
        <v>863</v>
      </c>
      <c r="AB186" s="79"/>
      <c r="AC186" s="79" t="b">
        <v>0</v>
      </c>
      <c r="AD186" s="79">
        <v>0</v>
      </c>
      <c r="AE186" s="85" t="s">
        <v>913</v>
      </c>
      <c r="AF186" s="79" t="b">
        <v>0</v>
      </c>
      <c r="AG186" s="79" t="s">
        <v>922</v>
      </c>
      <c r="AH186" s="79"/>
      <c r="AI186" s="85" t="s">
        <v>913</v>
      </c>
      <c r="AJ186" s="79" t="b">
        <v>0</v>
      </c>
      <c r="AK186" s="79">
        <v>3</v>
      </c>
      <c r="AL186" s="85" t="s">
        <v>851</v>
      </c>
      <c r="AM186" s="79" t="s">
        <v>934</v>
      </c>
      <c r="AN186" s="79" t="b">
        <v>0</v>
      </c>
      <c r="AO186" s="85" t="s">
        <v>851</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6</v>
      </c>
      <c r="BC186" s="78" t="str">
        <f>REPLACE(INDEX(GroupVertices[Group],MATCH(Edges[[#This Row],[Vertex 2]],GroupVertices[Vertex],0)),1,1,"")</f>
        <v>1</v>
      </c>
      <c r="BD186" s="48">
        <v>0</v>
      </c>
      <c r="BE186" s="49">
        <v>0</v>
      </c>
      <c r="BF186" s="48">
        <v>0</v>
      </c>
      <c r="BG186" s="49">
        <v>0</v>
      </c>
      <c r="BH186" s="48">
        <v>0</v>
      </c>
      <c r="BI186" s="49">
        <v>0</v>
      </c>
      <c r="BJ186" s="48">
        <v>24</v>
      </c>
      <c r="BK186" s="49">
        <v>100</v>
      </c>
      <c r="BL186" s="48">
        <v>24</v>
      </c>
    </row>
    <row r="187" spans="1:64" ht="15">
      <c r="A187" s="64" t="s">
        <v>276</v>
      </c>
      <c r="B187" s="64" t="s">
        <v>277</v>
      </c>
      <c r="C187" s="65" t="s">
        <v>2830</v>
      </c>
      <c r="D187" s="66">
        <v>3</v>
      </c>
      <c r="E187" s="67" t="s">
        <v>132</v>
      </c>
      <c r="F187" s="68">
        <v>35</v>
      </c>
      <c r="G187" s="65"/>
      <c r="H187" s="69"/>
      <c r="I187" s="70"/>
      <c r="J187" s="70"/>
      <c r="K187" s="34" t="s">
        <v>65</v>
      </c>
      <c r="L187" s="77">
        <v>187</v>
      </c>
      <c r="M187" s="77"/>
      <c r="N187" s="72"/>
      <c r="O187" s="79" t="s">
        <v>364</v>
      </c>
      <c r="P187" s="81">
        <v>43776.57069444445</v>
      </c>
      <c r="Q187" s="79" t="s">
        <v>419</v>
      </c>
      <c r="R187" s="79"/>
      <c r="S187" s="79"/>
      <c r="T187" s="79" t="s">
        <v>545</v>
      </c>
      <c r="U187" s="79"/>
      <c r="V187" s="82" t="s">
        <v>632</v>
      </c>
      <c r="W187" s="81">
        <v>43776.57069444445</v>
      </c>
      <c r="X187" s="82" t="s">
        <v>737</v>
      </c>
      <c r="Y187" s="79"/>
      <c r="Z187" s="79"/>
      <c r="AA187" s="85" t="s">
        <v>864</v>
      </c>
      <c r="AB187" s="79"/>
      <c r="AC187" s="79" t="b">
        <v>0</v>
      </c>
      <c r="AD187" s="79">
        <v>0</v>
      </c>
      <c r="AE187" s="85" t="s">
        <v>913</v>
      </c>
      <c r="AF187" s="79" t="b">
        <v>0</v>
      </c>
      <c r="AG187" s="79" t="s">
        <v>922</v>
      </c>
      <c r="AH187" s="79"/>
      <c r="AI187" s="85" t="s">
        <v>913</v>
      </c>
      <c r="AJ187" s="79" t="b">
        <v>0</v>
      </c>
      <c r="AK187" s="79">
        <v>4</v>
      </c>
      <c r="AL187" s="85" t="s">
        <v>868</v>
      </c>
      <c r="AM187" s="79" t="s">
        <v>933</v>
      </c>
      <c r="AN187" s="79" t="b">
        <v>0</v>
      </c>
      <c r="AO187" s="85" t="s">
        <v>868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9</v>
      </c>
      <c r="BC187" s="78" t="str">
        <f>REPLACE(INDEX(GroupVertices[Group],MATCH(Edges[[#This Row],[Vertex 2]],GroupVertices[Vertex],0)),1,1,"")</f>
        <v>9</v>
      </c>
      <c r="BD187" s="48">
        <v>0</v>
      </c>
      <c r="BE187" s="49">
        <v>0</v>
      </c>
      <c r="BF187" s="48">
        <v>0</v>
      </c>
      <c r="BG187" s="49">
        <v>0</v>
      </c>
      <c r="BH187" s="48">
        <v>0</v>
      </c>
      <c r="BI187" s="49">
        <v>0</v>
      </c>
      <c r="BJ187" s="48">
        <v>20</v>
      </c>
      <c r="BK187" s="49">
        <v>100</v>
      </c>
      <c r="BL187" s="48">
        <v>20</v>
      </c>
    </row>
    <row r="188" spans="1:64" ht="15">
      <c r="A188" s="64" t="s">
        <v>268</v>
      </c>
      <c r="B188" s="64" t="s">
        <v>277</v>
      </c>
      <c r="C188" s="65" t="s">
        <v>2830</v>
      </c>
      <c r="D188" s="66">
        <v>3</v>
      </c>
      <c r="E188" s="67" t="s">
        <v>132</v>
      </c>
      <c r="F188" s="68">
        <v>35</v>
      </c>
      <c r="G188" s="65"/>
      <c r="H188" s="69"/>
      <c r="I188" s="70"/>
      <c r="J188" s="70"/>
      <c r="K188" s="34" t="s">
        <v>65</v>
      </c>
      <c r="L188" s="77">
        <v>188</v>
      </c>
      <c r="M188" s="77"/>
      <c r="N188" s="72"/>
      <c r="O188" s="79" t="s">
        <v>364</v>
      </c>
      <c r="P188" s="81">
        <v>43775.905277777776</v>
      </c>
      <c r="Q188" s="79" t="s">
        <v>424</v>
      </c>
      <c r="R188" s="79"/>
      <c r="S188" s="79"/>
      <c r="T188" s="79" t="s">
        <v>548</v>
      </c>
      <c r="U188" s="79"/>
      <c r="V188" s="82" t="s">
        <v>624</v>
      </c>
      <c r="W188" s="81">
        <v>43775.905277777776</v>
      </c>
      <c r="X188" s="82" t="s">
        <v>738</v>
      </c>
      <c r="Y188" s="79"/>
      <c r="Z188" s="79"/>
      <c r="AA188" s="85" t="s">
        <v>865</v>
      </c>
      <c r="AB188" s="79"/>
      <c r="AC188" s="79" t="b">
        <v>0</v>
      </c>
      <c r="AD188" s="79">
        <v>0</v>
      </c>
      <c r="AE188" s="85" t="s">
        <v>913</v>
      </c>
      <c r="AF188" s="79" t="b">
        <v>0</v>
      </c>
      <c r="AG188" s="79" t="s">
        <v>922</v>
      </c>
      <c r="AH188" s="79"/>
      <c r="AI188" s="85" t="s">
        <v>913</v>
      </c>
      <c r="AJ188" s="79" t="b">
        <v>0</v>
      </c>
      <c r="AK188" s="79">
        <v>1</v>
      </c>
      <c r="AL188" s="85" t="s">
        <v>867</v>
      </c>
      <c r="AM188" s="79" t="s">
        <v>933</v>
      </c>
      <c r="AN188" s="79" t="b">
        <v>0</v>
      </c>
      <c r="AO188" s="85" t="s">
        <v>867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9</v>
      </c>
      <c r="BD188" s="48">
        <v>1</v>
      </c>
      <c r="BE188" s="49">
        <v>5.882352941176471</v>
      </c>
      <c r="BF188" s="48">
        <v>0</v>
      </c>
      <c r="BG188" s="49">
        <v>0</v>
      </c>
      <c r="BH188" s="48">
        <v>0</v>
      </c>
      <c r="BI188" s="49">
        <v>0</v>
      </c>
      <c r="BJ188" s="48">
        <v>16</v>
      </c>
      <c r="BK188" s="49">
        <v>94.11764705882354</v>
      </c>
      <c r="BL188" s="48">
        <v>17</v>
      </c>
    </row>
    <row r="189" spans="1:64" ht="15">
      <c r="A189" s="64" t="s">
        <v>277</v>
      </c>
      <c r="B189" s="64" t="s">
        <v>277</v>
      </c>
      <c r="C189" s="65" t="s">
        <v>2831</v>
      </c>
      <c r="D189" s="66">
        <v>10</v>
      </c>
      <c r="E189" s="67" t="s">
        <v>136</v>
      </c>
      <c r="F189" s="68">
        <v>12</v>
      </c>
      <c r="G189" s="65"/>
      <c r="H189" s="69"/>
      <c r="I189" s="70"/>
      <c r="J189" s="70"/>
      <c r="K189" s="34" t="s">
        <v>65</v>
      </c>
      <c r="L189" s="77">
        <v>189</v>
      </c>
      <c r="M189" s="77"/>
      <c r="N189" s="72"/>
      <c r="O189" s="79" t="s">
        <v>176</v>
      </c>
      <c r="P189" s="81">
        <v>43774.81842592593</v>
      </c>
      <c r="Q189" s="79" t="s">
        <v>425</v>
      </c>
      <c r="R189" s="82" t="s">
        <v>487</v>
      </c>
      <c r="S189" s="79" t="s">
        <v>518</v>
      </c>
      <c r="T189" s="79" t="s">
        <v>549</v>
      </c>
      <c r="U189" s="79"/>
      <c r="V189" s="82" t="s">
        <v>633</v>
      </c>
      <c r="W189" s="81">
        <v>43774.81842592593</v>
      </c>
      <c r="X189" s="82" t="s">
        <v>739</v>
      </c>
      <c r="Y189" s="79"/>
      <c r="Z189" s="79"/>
      <c r="AA189" s="85" t="s">
        <v>866</v>
      </c>
      <c r="AB189" s="79"/>
      <c r="AC189" s="79" t="b">
        <v>0</v>
      </c>
      <c r="AD189" s="79">
        <v>0</v>
      </c>
      <c r="AE189" s="85" t="s">
        <v>913</v>
      </c>
      <c r="AF189" s="79" t="b">
        <v>0</v>
      </c>
      <c r="AG189" s="79" t="s">
        <v>922</v>
      </c>
      <c r="AH189" s="79"/>
      <c r="AI189" s="85" t="s">
        <v>913</v>
      </c>
      <c r="AJ189" s="79" t="b">
        <v>0</v>
      </c>
      <c r="AK189" s="79">
        <v>0</v>
      </c>
      <c r="AL189" s="85" t="s">
        <v>913</v>
      </c>
      <c r="AM189" s="79" t="s">
        <v>934</v>
      </c>
      <c r="AN189" s="79" t="b">
        <v>0</v>
      </c>
      <c r="AO189" s="85" t="s">
        <v>866</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9</v>
      </c>
      <c r="BC189" s="78" t="str">
        <f>REPLACE(INDEX(GroupVertices[Group],MATCH(Edges[[#This Row],[Vertex 2]],GroupVertices[Vertex],0)),1,1,"")</f>
        <v>9</v>
      </c>
      <c r="BD189" s="48">
        <v>0</v>
      </c>
      <c r="BE189" s="49">
        <v>0</v>
      </c>
      <c r="BF189" s="48">
        <v>0</v>
      </c>
      <c r="BG189" s="49">
        <v>0</v>
      </c>
      <c r="BH189" s="48">
        <v>0</v>
      </c>
      <c r="BI189" s="49">
        <v>0</v>
      </c>
      <c r="BJ189" s="48">
        <v>25</v>
      </c>
      <c r="BK189" s="49">
        <v>100</v>
      </c>
      <c r="BL189" s="48">
        <v>25</v>
      </c>
    </row>
    <row r="190" spans="1:64" ht="15">
      <c r="A190" s="64" t="s">
        <v>277</v>
      </c>
      <c r="B190" s="64" t="s">
        <v>277</v>
      </c>
      <c r="C190" s="65" t="s">
        <v>2831</v>
      </c>
      <c r="D190" s="66">
        <v>10</v>
      </c>
      <c r="E190" s="67" t="s">
        <v>136</v>
      </c>
      <c r="F190" s="68">
        <v>12</v>
      </c>
      <c r="G190" s="65"/>
      <c r="H190" s="69"/>
      <c r="I190" s="70"/>
      <c r="J190" s="70"/>
      <c r="K190" s="34" t="s">
        <v>65</v>
      </c>
      <c r="L190" s="77">
        <v>190</v>
      </c>
      <c r="M190" s="77"/>
      <c r="N190" s="72"/>
      <c r="O190" s="79" t="s">
        <v>176</v>
      </c>
      <c r="P190" s="81">
        <v>43775.78702546296</v>
      </c>
      <c r="Q190" s="79" t="s">
        <v>426</v>
      </c>
      <c r="R190" s="82" t="s">
        <v>471</v>
      </c>
      <c r="S190" s="79" t="s">
        <v>508</v>
      </c>
      <c r="T190" s="79" t="s">
        <v>550</v>
      </c>
      <c r="U190" s="79"/>
      <c r="V190" s="82" t="s">
        <v>633</v>
      </c>
      <c r="W190" s="81">
        <v>43775.78702546296</v>
      </c>
      <c r="X190" s="82" t="s">
        <v>740</v>
      </c>
      <c r="Y190" s="79"/>
      <c r="Z190" s="79"/>
      <c r="AA190" s="85" t="s">
        <v>867</v>
      </c>
      <c r="AB190" s="79"/>
      <c r="AC190" s="79" t="b">
        <v>0</v>
      </c>
      <c r="AD190" s="79">
        <v>0</v>
      </c>
      <c r="AE190" s="85" t="s">
        <v>913</v>
      </c>
      <c r="AF190" s="79" t="b">
        <v>0</v>
      </c>
      <c r="AG190" s="79" t="s">
        <v>922</v>
      </c>
      <c r="AH190" s="79"/>
      <c r="AI190" s="85" t="s">
        <v>913</v>
      </c>
      <c r="AJ190" s="79" t="b">
        <v>0</v>
      </c>
      <c r="AK190" s="79">
        <v>0</v>
      </c>
      <c r="AL190" s="85" t="s">
        <v>913</v>
      </c>
      <c r="AM190" s="79" t="s">
        <v>934</v>
      </c>
      <c r="AN190" s="79" t="b">
        <v>0</v>
      </c>
      <c r="AO190" s="85" t="s">
        <v>867</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9</v>
      </c>
      <c r="BC190" s="78" t="str">
        <f>REPLACE(INDEX(GroupVertices[Group],MATCH(Edges[[#This Row],[Vertex 2]],GroupVertices[Vertex],0)),1,1,"")</f>
        <v>9</v>
      </c>
      <c r="BD190" s="48">
        <v>1</v>
      </c>
      <c r="BE190" s="49">
        <v>3.8461538461538463</v>
      </c>
      <c r="BF190" s="48">
        <v>0</v>
      </c>
      <c r="BG190" s="49">
        <v>0</v>
      </c>
      <c r="BH190" s="48">
        <v>0</v>
      </c>
      <c r="BI190" s="49">
        <v>0</v>
      </c>
      <c r="BJ190" s="48">
        <v>25</v>
      </c>
      <c r="BK190" s="49">
        <v>96.15384615384616</v>
      </c>
      <c r="BL190" s="48">
        <v>26</v>
      </c>
    </row>
    <row r="191" spans="1:64" ht="15">
      <c r="A191" s="64" t="s">
        <v>277</v>
      </c>
      <c r="B191" s="64" t="s">
        <v>277</v>
      </c>
      <c r="C191" s="65" t="s">
        <v>2831</v>
      </c>
      <c r="D191" s="66">
        <v>10</v>
      </c>
      <c r="E191" s="67" t="s">
        <v>136</v>
      </c>
      <c r="F191" s="68">
        <v>12</v>
      </c>
      <c r="G191" s="65"/>
      <c r="H191" s="69"/>
      <c r="I191" s="70"/>
      <c r="J191" s="70"/>
      <c r="K191" s="34" t="s">
        <v>65</v>
      </c>
      <c r="L191" s="77">
        <v>191</v>
      </c>
      <c r="M191" s="77"/>
      <c r="N191" s="72"/>
      <c r="O191" s="79" t="s">
        <v>176</v>
      </c>
      <c r="P191" s="81">
        <v>43776.509201388886</v>
      </c>
      <c r="Q191" s="79" t="s">
        <v>427</v>
      </c>
      <c r="R191" s="82" t="s">
        <v>488</v>
      </c>
      <c r="S191" s="79" t="s">
        <v>519</v>
      </c>
      <c r="T191" s="79" t="s">
        <v>551</v>
      </c>
      <c r="U191" s="79"/>
      <c r="V191" s="82" t="s">
        <v>633</v>
      </c>
      <c r="W191" s="81">
        <v>43776.509201388886</v>
      </c>
      <c r="X191" s="82" t="s">
        <v>741</v>
      </c>
      <c r="Y191" s="79"/>
      <c r="Z191" s="79"/>
      <c r="AA191" s="85" t="s">
        <v>868</v>
      </c>
      <c r="AB191" s="79"/>
      <c r="AC191" s="79" t="b">
        <v>0</v>
      </c>
      <c r="AD191" s="79">
        <v>0</v>
      </c>
      <c r="AE191" s="85" t="s">
        <v>913</v>
      </c>
      <c r="AF191" s="79" t="b">
        <v>0</v>
      </c>
      <c r="AG191" s="79" t="s">
        <v>922</v>
      </c>
      <c r="AH191" s="79"/>
      <c r="AI191" s="85" t="s">
        <v>913</v>
      </c>
      <c r="AJ191" s="79" t="b">
        <v>0</v>
      </c>
      <c r="AK191" s="79">
        <v>4</v>
      </c>
      <c r="AL191" s="85" t="s">
        <v>913</v>
      </c>
      <c r="AM191" s="79" t="s">
        <v>934</v>
      </c>
      <c r="AN191" s="79" t="b">
        <v>0</v>
      </c>
      <c r="AO191" s="85" t="s">
        <v>868</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9</v>
      </c>
      <c r="BC191" s="78" t="str">
        <f>REPLACE(INDEX(GroupVertices[Group],MATCH(Edges[[#This Row],[Vertex 2]],GroupVertices[Vertex],0)),1,1,"")</f>
        <v>9</v>
      </c>
      <c r="BD191" s="48">
        <v>0</v>
      </c>
      <c r="BE191" s="49">
        <v>0</v>
      </c>
      <c r="BF191" s="48">
        <v>0</v>
      </c>
      <c r="BG191" s="49">
        <v>0</v>
      </c>
      <c r="BH191" s="48">
        <v>0</v>
      </c>
      <c r="BI191" s="49">
        <v>0</v>
      </c>
      <c r="BJ191" s="48">
        <v>19</v>
      </c>
      <c r="BK191" s="49">
        <v>100</v>
      </c>
      <c r="BL191" s="48">
        <v>19</v>
      </c>
    </row>
    <row r="192" spans="1:64" ht="15">
      <c r="A192" s="64" t="s">
        <v>278</v>
      </c>
      <c r="B192" s="64" t="s">
        <v>277</v>
      </c>
      <c r="C192" s="65" t="s">
        <v>2830</v>
      </c>
      <c r="D192" s="66">
        <v>3</v>
      </c>
      <c r="E192" s="67" t="s">
        <v>132</v>
      </c>
      <c r="F192" s="68">
        <v>35</v>
      </c>
      <c r="G192" s="65"/>
      <c r="H192" s="69"/>
      <c r="I192" s="70"/>
      <c r="J192" s="70"/>
      <c r="K192" s="34" t="s">
        <v>65</v>
      </c>
      <c r="L192" s="77">
        <v>192</v>
      </c>
      <c r="M192" s="77"/>
      <c r="N192" s="72"/>
      <c r="O192" s="79" t="s">
        <v>364</v>
      </c>
      <c r="P192" s="81">
        <v>43776.58587962963</v>
      </c>
      <c r="Q192" s="79" t="s">
        <v>419</v>
      </c>
      <c r="R192" s="79"/>
      <c r="S192" s="79"/>
      <c r="T192" s="79" t="s">
        <v>545</v>
      </c>
      <c r="U192" s="79"/>
      <c r="V192" s="82" t="s">
        <v>634</v>
      </c>
      <c r="W192" s="81">
        <v>43776.58587962963</v>
      </c>
      <c r="X192" s="82" t="s">
        <v>742</v>
      </c>
      <c r="Y192" s="79"/>
      <c r="Z192" s="79"/>
      <c r="AA192" s="85" t="s">
        <v>869</v>
      </c>
      <c r="AB192" s="79"/>
      <c r="AC192" s="79" t="b">
        <v>0</v>
      </c>
      <c r="AD192" s="79">
        <v>0</v>
      </c>
      <c r="AE192" s="85" t="s">
        <v>913</v>
      </c>
      <c r="AF192" s="79" t="b">
        <v>0</v>
      </c>
      <c r="AG192" s="79" t="s">
        <v>922</v>
      </c>
      <c r="AH192" s="79"/>
      <c r="AI192" s="85" t="s">
        <v>913</v>
      </c>
      <c r="AJ192" s="79" t="b">
        <v>0</v>
      </c>
      <c r="AK192" s="79">
        <v>4</v>
      </c>
      <c r="AL192" s="85" t="s">
        <v>868</v>
      </c>
      <c r="AM192" s="79" t="s">
        <v>930</v>
      </c>
      <c r="AN192" s="79" t="b">
        <v>0</v>
      </c>
      <c r="AO192" s="85" t="s">
        <v>868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9</v>
      </c>
      <c r="BC192" s="78" t="str">
        <f>REPLACE(INDEX(GroupVertices[Group],MATCH(Edges[[#This Row],[Vertex 2]],GroupVertices[Vertex],0)),1,1,"")</f>
        <v>9</v>
      </c>
      <c r="BD192" s="48">
        <v>0</v>
      </c>
      <c r="BE192" s="49">
        <v>0</v>
      </c>
      <c r="BF192" s="48">
        <v>0</v>
      </c>
      <c r="BG192" s="49">
        <v>0</v>
      </c>
      <c r="BH192" s="48">
        <v>0</v>
      </c>
      <c r="BI192" s="49">
        <v>0</v>
      </c>
      <c r="BJ192" s="48">
        <v>20</v>
      </c>
      <c r="BK192" s="49">
        <v>100</v>
      </c>
      <c r="BL192" s="48">
        <v>20</v>
      </c>
    </row>
    <row r="193" spans="1:64" ht="15">
      <c r="A193" s="64" t="s">
        <v>268</v>
      </c>
      <c r="B193" s="64" t="s">
        <v>348</v>
      </c>
      <c r="C193" s="65" t="s">
        <v>2831</v>
      </c>
      <c r="D193" s="66">
        <v>10</v>
      </c>
      <c r="E193" s="67" t="s">
        <v>136</v>
      </c>
      <c r="F193" s="68">
        <v>12</v>
      </c>
      <c r="G193" s="65"/>
      <c r="H193" s="69"/>
      <c r="I193" s="70"/>
      <c r="J193" s="70"/>
      <c r="K193" s="34" t="s">
        <v>65</v>
      </c>
      <c r="L193" s="77">
        <v>193</v>
      </c>
      <c r="M193" s="77"/>
      <c r="N193" s="72"/>
      <c r="O193" s="79" t="s">
        <v>364</v>
      </c>
      <c r="P193" s="81">
        <v>43774.7028125</v>
      </c>
      <c r="Q193" s="79" t="s">
        <v>409</v>
      </c>
      <c r="R193" s="82" t="s">
        <v>480</v>
      </c>
      <c r="S193" s="79" t="s">
        <v>514</v>
      </c>
      <c r="T193" s="79" t="s">
        <v>540</v>
      </c>
      <c r="U193" s="79"/>
      <c r="V193" s="82" t="s">
        <v>624</v>
      </c>
      <c r="W193" s="81">
        <v>43774.7028125</v>
      </c>
      <c r="X193" s="82" t="s">
        <v>718</v>
      </c>
      <c r="Y193" s="79"/>
      <c r="Z193" s="79"/>
      <c r="AA193" s="85" t="s">
        <v>845</v>
      </c>
      <c r="AB193" s="85" t="s">
        <v>904</v>
      </c>
      <c r="AC193" s="79" t="b">
        <v>0</v>
      </c>
      <c r="AD193" s="79">
        <v>0</v>
      </c>
      <c r="AE193" s="85" t="s">
        <v>917</v>
      </c>
      <c r="AF193" s="79" t="b">
        <v>0</v>
      </c>
      <c r="AG193" s="79" t="s">
        <v>924</v>
      </c>
      <c r="AH193" s="79"/>
      <c r="AI193" s="85" t="s">
        <v>913</v>
      </c>
      <c r="AJ193" s="79" t="b">
        <v>0</v>
      </c>
      <c r="AK193" s="79">
        <v>0</v>
      </c>
      <c r="AL193" s="85" t="s">
        <v>913</v>
      </c>
      <c r="AM193" s="79" t="s">
        <v>933</v>
      </c>
      <c r="AN193" s="79" t="b">
        <v>0</v>
      </c>
      <c r="AO193" s="85" t="s">
        <v>904</v>
      </c>
      <c r="AP193" s="79" t="s">
        <v>176</v>
      </c>
      <c r="AQ193" s="79">
        <v>0</v>
      </c>
      <c r="AR193" s="79">
        <v>0</v>
      </c>
      <c r="AS193" s="79" t="s">
        <v>946</v>
      </c>
      <c r="AT193" s="79" t="s">
        <v>947</v>
      </c>
      <c r="AU193" s="79" t="s">
        <v>948</v>
      </c>
      <c r="AV193" s="79" t="s">
        <v>949</v>
      </c>
      <c r="AW193" s="79" t="s">
        <v>950</v>
      </c>
      <c r="AX193" s="79" t="s">
        <v>951</v>
      </c>
      <c r="AY193" s="79" t="s">
        <v>952</v>
      </c>
      <c r="AZ193" s="82" t="s">
        <v>953</v>
      </c>
      <c r="BA193">
        <v>3</v>
      </c>
      <c r="BB193" s="78" t="str">
        <f>REPLACE(INDEX(GroupVertices[Group],MATCH(Edges[[#This Row],[Vertex 1]],GroupVertices[Vertex],0)),1,1,"")</f>
        <v>1</v>
      </c>
      <c r="BC193" s="78" t="str">
        <f>REPLACE(INDEX(GroupVertices[Group],MATCH(Edges[[#This Row],[Vertex 2]],GroupVertices[Vertex],0)),1,1,"")</f>
        <v>6</v>
      </c>
      <c r="BD193" s="48"/>
      <c r="BE193" s="49"/>
      <c r="BF193" s="48"/>
      <c r="BG193" s="49"/>
      <c r="BH193" s="48"/>
      <c r="BI193" s="49"/>
      <c r="BJ193" s="48"/>
      <c r="BK193" s="49"/>
      <c r="BL193" s="48"/>
    </row>
    <row r="194" spans="1:64" ht="15">
      <c r="A194" s="64" t="s">
        <v>268</v>
      </c>
      <c r="B194" s="64" t="s">
        <v>348</v>
      </c>
      <c r="C194" s="65" t="s">
        <v>2831</v>
      </c>
      <c r="D194" s="66">
        <v>10</v>
      </c>
      <c r="E194" s="67" t="s">
        <v>136</v>
      </c>
      <c r="F194" s="68">
        <v>12</v>
      </c>
      <c r="G194" s="65"/>
      <c r="H194" s="69"/>
      <c r="I194" s="70"/>
      <c r="J194" s="70"/>
      <c r="K194" s="34" t="s">
        <v>65</v>
      </c>
      <c r="L194" s="77">
        <v>194</v>
      </c>
      <c r="M194" s="77"/>
      <c r="N194" s="72"/>
      <c r="O194" s="79" t="s">
        <v>364</v>
      </c>
      <c r="P194" s="81">
        <v>43775.61672453704</v>
      </c>
      <c r="Q194" s="79" t="s">
        <v>414</v>
      </c>
      <c r="R194" s="79"/>
      <c r="S194" s="79"/>
      <c r="T194" s="79" t="s">
        <v>542</v>
      </c>
      <c r="U194" s="82" t="s">
        <v>571</v>
      </c>
      <c r="V194" s="82" t="s">
        <v>571</v>
      </c>
      <c r="W194" s="81">
        <v>43775.61672453704</v>
      </c>
      <c r="X194" s="82" t="s">
        <v>724</v>
      </c>
      <c r="Y194" s="79"/>
      <c r="Z194" s="79"/>
      <c r="AA194" s="85" t="s">
        <v>851</v>
      </c>
      <c r="AB194" s="79"/>
      <c r="AC194" s="79" t="b">
        <v>0</v>
      </c>
      <c r="AD194" s="79">
        <v>2</v>
      </c>
      <c r="AE194" s="85" t="s">
        <v>913</v>
      </c>
      <c r="AF194" s="79" t="b">
        <v>0</v>
      </c>
      <c r="AG194" s="79" t="s">
        <v>922</v>
      </c>
      <c r="AH194" s="79"/>
      <c r="AI194" s="85" t="s">
        <v>913</v>
      </c>
      <c r="AJ194" s="79" t="b">
        <v>0</v>
      </c>
      <c r="AK194" s="79">
        <v>0</v>
      </c>
      <c r="AL194" s="85" t="s">
        <v>913</v>
      </c>
      <c r="AM194" s="79" t="s">
        <v>934</v>
      </c>
      <c r="AN194" s="79" t="b">
        <v>0</v>
      </c>
      <c r="AO194" s="85" t="s">
        <v>851</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6</v>
      </c>
      <c r="BD194" s="48">
        <v>0</v>
      </c>
      <c r="BE194" s="49">
        <v>0</v>
      </c>
      <c r="BF194" s="48">
        <v>0</v>
      </c>
      <c r="BG194" s="49">
        <v>0</v>
      </c>
      <c r="BH194" s="48">
        <v>0</v>
      </c>
      <c r="BI194" s="49">
        <v>0</v>
      </c>
      <c r="BJ194" s="48">
        <v>40</v>
      </c>
      <c r="BK194" s="49">
        <v>100</v>
      </c>
      <c r="BL194" s="48">
        <v>40</v>
      </c>
    </row>
    <row r="195" spans="1:64" ht="15">
      <c r="A195" s="64" t="s">
        <v>268</v>
      </c>
      <c r="B195" s="64" t="s">
        <v>348</v>
      </c>
      <c r="C195" s="65" t="s">
        <v>2831</v>
      </c>
      <c r="D195" s="66">
        <v>10</v>
      </c>
      <c r="E195" s="67" t="s">
        <v>136</v>
      </c>
      <c r="F195" s="68">
        <v>12</v>
      </c>
      <c r="G195" s="65"/>
      <c r="H195" s="69"/>
      <c r="I195" s="70"/>
      <c r="J195" s="70"/>
      <c r="K195" s="34" t="s">
        <v>65</v>
      </c>
      <c r="L195" s="77">
        <v>195</v>
      </c>
      <c r="M195" s="77"/>
      <c r="N195" s="72"/>
      <c r="O195" s="79" t="s">
        <v>364</v>
      </c>
      <c r="P195" s="81">
        <v>43776.49505787037</v>
      </c>
      <c r="Q195" s="79" t="s">
        <v>416</v>
      </c>
      <c r="R195" s="82" t="s">
        <v>484</v>
      </c>
      <c r="S195" s="79" t="s">
        <v>499</v>
      </c>
      <c r="T195" s="79" t="s">
        <v>543</v>
      </c>
      <c r="U195" s="79"/>
      <c r="V195" s="82" t="s">
        <v>624</v>
      </c>
      <c r="W195" s="81">
        <v>43776.49505787037</v>
      </c>
      <c r="X195" s="82" t="s">
        <v>726</v>
      </c>
      <c r="Y195" s="79"/>
      <c r="Z195" s="79"/>
      <c r="AA195" s="85" t="s">
        <v>853</v>
      </c>
      <c r="AB195" s="79"/>
      <c r="AC195" s="79" t="b">
        <v>0</v>
      </c>
      <c r="AD195" s="79">
        <v>2</v>
      </c>
      <c r="AE195" s="85" t="s">
        <v>913</v>
      </c>
      <c r="AF195" s="79" t="b">
        <v>1</v>
      </c>
      <c r="AG195" s="79" t="s">
        <v>924</v>
      </c>
      <c r="AH195" s="79"/>
      <c r="AI195" s="85" t="s">
        <v>882</v>
      </c>
      <c r="AJ195" s="79" t="b">
        <v>0</v>
      </c>
      <c r="AK195" s="79">
        <v>0</v>
      </c>
      <c r="AL195" s="85" t="s">
        <v>913</v>
      </c>
      <c r="AM195" s="79" t="s">
        <v>934</v>
      </c>
      <c r="AN195" s="79" t="b">
        <v>0</v>
      </c>
      <c r="AO195" s="85" t="s">
        <v>853</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6</v>
      </c>
      <c r="BD195" s="48">
        <v>0</v>
      </c>
      <c r="BE195" s="49">
        <v>0</v>
      </c>
      <c r="BF195" s="48">
        <v>0</v>
      </c>
      <c r="BG195" s="49">
        <v>0</v>
      </c>
      <c r="BH195" s="48">
        <v>0</v>
      </c>
      <c r="BI195" s="49">
        <v>0</v>
      </c>
      <c r="BJ195" s="48">
        <v>13</v>
      </c>
      <c r="BK195" s="49">
        <v>100</v>
      </c>
      <c r="BL195" s="48">
        <v>13</v>
      </c>
    </row>
    <row r="196" spans="1:64" ht="15">
      <c r="A196" s="64" t="s">
        <v>279</v>
      </c>
      <c r="B196" s="64" t="s">
        <v>348</v>
      </c>
      <c r="C196" s="65" t="s">
        <v>2830</v>
      </c>
      <c r="D196" s="66">
        <v>3</v>
      </c>
      <c r="E196" s="67" t="s">
        <v>132</v>
      </c>
      <c r="F196" s="68">
        <v>35</v>
      </c>
      <c r="G196" s="65"/>
      <c r="H196" s="69"/>
      <c r="I196" s="70"/>
      <c r="J196" s="70"/>
      <c r="K196" s="34" t="s">
        <v>65</v>
      </c>
      <c r="L196" s="77">
        <v>196</v>
      </c>
      <c r="M196" s="77"/>
      <c r="N196" s="72"/>
      <c r="O196" s="79" t="s">
        <v>364</v>
      </c>
      <c r="P196" s="81">
        <v>43776.62001157407</v>
      </c>
      <c r="Q196" s="79" t="s">
        <v>420</v>
      </c>
      <c r="R196" s="79"/>
      <c r="S196" s="79"/>
      <c r="T196" s="79"/>
      <c r="U196" s="79"/>
      <c r="V196" s="82" t="s">
        <v>635</v>
      </c>
      <c r="W196" s="81">
        <v>43776.62001157407</v>
      </c>
      <c r="X196" s="82" t="s">
        <v>743</v>
      </c>
      <c r="Y196" s="79"/>
      <c r="Z196" s="79"/>
      <c r="AA196" s="85" t="s">
        <v>870</v>
      </c>
      <c r="AB196" s="79"/>
      <c r="AC196" s="79" t="b">
        <v>0</v>
      </c>
      <c r="AD196" s="79">
        <v>0</v>
      </c>
      <c r="AE196" s="85" t="s">
        <v>913</v>
      </c>
      <c r="AF196" s="79" t="b">
        <v>0</v>
      </c>
      <c r="AG196" s="79" t="s">
        <v>922</v>
      </c>
      <c r="AH196" s="79"/>
      <c r="AI196" s="85" t="s">
        <v>913</v>
      </c>
      <c r="AJ196" s="79" t="b">
        <v>0</v>
      </c>
      <c r="AK196" s="79">
        <v>3</v>
      </c>
      <c r="AL196" s="85" t="s">
        <v>851</v>
      </c>
      <c r="AM196" s="79" t="s">
        <v>934</v>
      </c>
      <c r="AN196" s="79" t="b">
        <v>0</v>
      </c>
      <c r="AO196" s="85" t="s">
        <v>851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c r="BE196" s="49"/>
      <c r="BF196" s="48"/>
      <c r="BG196" s="49"/>
      <c r="BH196" s="48"/>
      <c r="BI196" s="49"/>
      <c r="BJ196" s="48"/>
      <c r="BK196" s="49"/>
      <c r="BL196" s="48"/>
    </row>
    <row r="197" spans="1:64" ht="15">
      <c r="A197" s="64" t="s">
        <v>279</v>
      </c>
      <c r="B197" s="64" t="s">
        <v>301</v>
      </c>
      <c r="C197" s="65" t="s">
        <v>2830</v>
      </c>
      <c r="D197" s="66">
        <v>3</v>
      </c>
      <c r="E197" s="67" t="s">
        <v>132</v>
      </c>
      <c r="F197" s="68">
        <v>35</v>
      </c>
      <c r="G197" s="65"/>
      <c r="H197" s="69"/>
      <c r="I197" s="70"/>
      <c r="J197" s="70"/>
      <c r="K197" s="34" t="s">
        <v>65</v>
      </c>
      <c r="L197" s="77">
        <v>197</v>
      </c>
      <c r="M197" s="77"/>
      <c r="N197" s="72"/>
      <c r="O197" s="79" t="s">
        <v>364</v>
      </c>
      <c r="P197" s="81">
        <v>43776.619675925926</v>
      </c>
      <c r="Q197" s="79" t="s">
        <v>399</v>
      </c>
      <c r="R197" s="79"/>
      <c r="S197" s="79"/>
      <c r="T197" s="79"/>
      <c r="U197" s="79"/>
      <c r="V197" s="82" t="s">
        <v>635</v>
      </c>
      <c r="W197" s="81">
        <v>43776.619675925926</v>
      </c>
      <c r="X197" s="82" t="s">
        <v>744</v>
      </c>
      <c r="Y197" s="79"/>
      <c r="Z197" s="79"/>
      <c r="AA197" s="85" t="s">
        <v>871</v>
      </c>
      <c r="AB197" s="79"/>
      <c r="AC197" s="79" t="b">
        <v>0</v>
      </c>
      <c r="AD197" s="79">
        <v>0</v>
      </c>
      <c r="AE197" s="85" t="s">
        <v>913</v>
      </c>
      <c r="AF197" s="79" t="b">
        <v>0</v>
      </c>
      <c r="AG197" s="79" t="s">
        <v>922</v>
      </c>
      <c r="AH197" s="79"/>
      <c r="AI197" s="85" t="s">
        <v>913</v>
      </c>
      <c r="AJ197" s="79" t="b">
        <v>0</v>
      </c>
      <c r="AK197" s="79">
        <v>11</v>
      </c>
      <c r="AL197" s="85" t="s">
        <v>879</v>
      </c>
      <c r="AM197" s="79" t="s">
        <v>934</v>
      </c>
      <c r="AN197" s="79" t="b">
        <v>0</v>
      </c>
      <c r="AO197" s="85" t="s">
        <v>879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2</v>
      </c>
      <c r="BD197" s="48"/>
      <c r="BE197" s="49"/>
      <c r="BF197" s="48"/>
      <c r="BG197" s="49"/>
      <c r="BH197" s="48"/>
      <c r="BI197" s="49"/>
      <c r="BJ197" s="48"/>
      <c r="BK197" s="49"/>
      <c r="BL197" s="48"/>
    </row>
    <row r="198" spans="1:64" ht="15">
      <c r="A198" s="64" t="s">
        <v>279</v>
      </c>
      <c r="B198" s="64" t="s">
        <v>255</v>
      </c>
      <c r="C198" s="65" t="s">
        <v>2830</v>
      </c>
      <c r="D198" s="66">
        <v>3</v>
      </c>
      <c r="E198" s="67" t="s">
        <v>132</v>
      </c>
      <c r="F198" s="68">
        <v>35</v>
      </c>
      <c r="G198" s="65"/>
      <c r="H198" s="69"/>
      <c r="I198" s="70"/>
      <c r="J198" s="70"/>
      <c r="K198" s="34" t="s">
        <v>65</v>
      </c>
      <c r="L198" s="77">
        <v>198</v>
      </c>
      <c r="M198" s="77"/>
      <c r="N198" s="72"/>
      <c r="O198" s="79" t="s">
        <v>364</v>
      </c>
      <c r="P198" s="81">
        <v>43776.619675925926</v>
      </c>
      <c r="Q198" s="79" t="s">
        <v>399</v>
      </c>
      <c r="R198" s="79"/>
      <c r="S198" s="79"/>
      <c r="T198" s="79"/>
      <c r="U198" s="79"/>
      <c r="V198" s="82" t="s">
        <v>635</v>
      </c>
      <c r="W198" s="81">
        <v>43776.619675925926</v>
      </c>
      <c r="X198" s="82" t="s">
        <v>744</v>
      </c>
      <c r="Y198" s="79"/>
      <c r="Z198" s="79"/>
      <c r="AA198" s="85" t="s">
        <v>871</v>
      </c>
      <c r="AB198" s="79"/>
      <c r="AC198" s="79" t="b">
        <v>0</v>
      </c>
      <c r="AD198" s="79">
        <v>0</v>
      </c>
      <c r="AE198" s="85" t="s">
        <v>913</v>
      </c>
      <c r="AF198" s="79" t="b">
        <v>0</v>
      </c>
      <c r="AG198" s="79" t="s">
        <v>922</v>
      </c>
      <c r="AH198" s="79"/>
      <c r="AI198" s="85" t="s">
        <v>913</v>
      </c>
      <c r="AJ198" s="79" t="b">
        <v>0</v>
      </c>
      <c r="AK198" s="79">
        <v>11</v>
      </c>
      <c r="AL198" s="85" t="s">
        <v>879</v>
      </c>
      <c r="AM198" s="79" t="s">
        <v>934</v>
      </c>
      <c r="AN198" s="79" t="b">
        <v>0</v>
      </c>
      <c r="AO198" s="85" t="s">
        <v>879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2</v>
      </c>
      <c r="BD198" s="48">
        <v>1</v>
      </c>
      <c r="BE198" s="49">
        <v>5</v>
      </c>
      <c r="BF198" s="48">
        <v>0</v>
      </c>
      <c r="BG198" s="49">
        <v>0</v>
      </c>
      <c r="BH198" s="48">
        <v>0</v>
      </c>
      <c r="BI198" s="49">
        <v>0</v>
      </c>
      <c r="BJ198" s="48">
        <v>19</v>
      </c>
      <c r="BK198" s="49">
        <v>95</v>
      </c>
      <c r="BL198" s="48">
        <v>20</v>
      </c>
    </row>
    <row r="199" spans="1:64" ht="15">
      <c r="A199" s="64" t="s">
        <v>279</v>
      </c>
      <c r="B199" s="64" t="s">
        <v>268</v>
      </c>
      <c r="C199" s="65" t="s">
        <v>2830</v>
      </c>
      <c r="D199" s="66">
        <v>3</v>
      </c>
      <c r="E199" s="67" t="s">
        <v>132</v>
      </c>
      <c r="F199" s="68">
        <v>35</v>
      </c>
      <c r="G199" s="65"/>
      <c r="H199" s="69"/>
      <c r="I199" s="70"/>
      <c r="J199" s="70"/>
      <c r="K199" s="34" t="s">
        <v>65</v>
      </c>
      <c r="L199" s="77">
        <v>199</v>
      </c>
      <c r="M199" s="77"/>
      <c r="N199" s="72"/>
      <c r="O199" s="79" t="s">
        <v>364</v>
      </c>
      <c r="P199" s="81">
        <v>43776.62001157407</v>
      </c>
      <c r="Q199" s="79" t="s">
        <v>420</v>
      </c>
      <c r="R199" s="79"/>
      <c r="S199" s="79"/>
      <c r="T199" s="79"/>
      <c r="U199" s="79"/>
      <c r="V199" s="82" t="s">
        <v>635</v>
      </c>
      <c r="W199" s="81">
        <v>43776.62001157407</v>
      </c>
      <c r="X199" s="82" t="s">
        <v>743</v>
      </c>
      <c r="Y199" s="79"/>
      <c r="Z199" s="79"/>
      <c r="AA199" s="85" t="s">
        <v>870</v>
      </c>
      <c r="AB199" s="79"/>
      <c r="AC199" s="79" t="b">
        <v>0</v>
      </c>
      <c r="AD199" s="79">
        <v>0</v>
      </c>
      <c r="AE199" s="85" t="s">
        <v>913</v>
      </c>
      <c r="AF199" s="79" t="b">
        <v>0</v>
      </c>
      <c r="AG199" s="79" t="s">
        <v>922</v>
      </c>
      <c r="AH199" s="79"/>
      <c r="AI199" s="85" t="s">
        <v>913</v>
      </c>
      <c r="AJ199" s="79" t="b">
        <v>0</v>
      </c>
      <c r="AK199" s="79">
        <v>3</v>
      </c>
      <c r="AL199" s="85" t="s">
        <v>851</v>
      </c>
      <c r="AM199" s="79" t="s">
        <v>934</v>
      </c>
      <c r="AN199" s="79" t="b">
        <v>0</v>
      </c>
      <c r="AO199" s="85" t="s">
        <v>851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1</v>
      </c>
      <c r="BD199" s="48">
        <v>0</v>
      </c>
      <c r="BE199" s="49">
        <v>0</v>
      </c>
      <c r="BF199" s="48">
        <v>0</v>
      </c>
      <c r="BG199" s="49">
        <v>0</v>
      </c>
      <c r="BH199" s="48">
        <v>0</v>
      </c>
      <c r="BI199" s="49">
        <v>0</v>
      </c>
      <c r="BJ199" s="48">
        <v>24</v>
      </c>
      <c r="BK199" s="49">
        <v>100</v>
      </c>
      <c r="BL199" s="48">
        <v>24</v>
      </c>
    </row>
    <row r="200" spans="1:64" ht="15">
      <c r="A200" s="64" t="s">
        <v>268</v>
      </c>
      <c r="B200" s="64" t="s">
        <v>280</v>
      </c>
      <c r="C200" s="65" t="s">
        <v>2831</v>
      </c>
      <c r="D200" s="66">
        <v>10</v>
      </c>
      <c r="E200" s="67" t="s">
        <v>136</v>
      </c>
      <c r="F200" s="68">
        <v>12</v>
      </c>
      <c r="G200" s="65"/>
      <c r="H200" s="69"/>
      <c r="I200" s="70"/>
      <c r="J200" s="70"/>
      <c r="K200" s="34" t="s">
        <v>65</v>
      </c>
      <c r="L200" s="77">
        <v>200</v>
      </c>
      <c r="M200" s="77"/>
      <c r="N200" s="72"/>
      <c r="O200" s="79" t="s">
        <v>364</v>
      </c>
      <c r="P200" s="81">
        <v>43771.56638888889</v>
      </c>
      <c r="Q200" s="79" t="s">
        <v>407</v>
      </c>
      <c r="R200" s="82" t="s">
        <v>478</v>
      </c>
      <c r="S200" s="79" t="s">
        <v>512</v>
      </c>
      <c r="T200" s="79" t="s">
        <v>524</v>
      </c>
      <c r="U200" s="79"/>
      <c r="V200" s="82" t="s">
        <v>624</v>
      </c>
      <c r="W200" s="81">
        <v>43771.56638888889</v>
      </c>
      <c r="X200" s="82" t="s">
        <v>716</v>
      </c>
      <c r="Y200" s="79"/>
      <c r="Z200" s="79"/>
      <c r="AA200" s="85" t="s">
        <v>843</v>
      </c>
      <c r="AB200" s="85" t="s">
        <v>903</v>
      </c>
      <c r="AC200" s="79" t="b">
        <v>0</v>
      </c>
      <c r="AD200" s="79">
        <v>0</v>
      </c>
      <c r="AE200" s="85" t="s">
        <v>917</v>
      </c>
      <c r="AF200" s="79" t="b">
        <v>0</v>
      </c>
      <c r="AG200" s="79" t="s">
        <v>922</v>
      </c>
      <c r="AH200" s="79"/>
      <c r="AI200" s="85" t="s">
        <v>913</v>
      </c>
      <c r="AJ200" s="79" t="b">
        <v>0</v>
      </c>
      <c r="AK200" s="79">
        <v>0</v>
      </c>
      <c r="AL200" s="85" t="s">
        <v>913</v>
      </c>
      <c r="AM200" s="79" t="s">
        <v>934</v>
      </c>
      <c r="AN200" s="79" t="b">
        <v>0</v>
      </c>
      <c r="AO200" s="85" t="s">
        <v>903</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2</v>
      </c>
      <c r="BD200" s="48"/>
      <c r="BE200" s="49"/>
      <c r="BF200" s="48"/>
      <c r="BG200" s="49"/>
      <c r="BH200" s="48"/>
      <c r="BI200" s="49"/>
      <c r="BJ200" s="48"/>
      <c r="BK200" s="49"/>
      <c r="BL200" s="48"/>
    </row>
    <row r="201" spans="1:64" ht="15">
      <c r="A201" s="64" t="s">
        <v>268</v>
      </c>
      <c r="B201" s="64" t="s">
        <v>280</v>
      </c>
      <c r="C201" s="65" t="s">
        <v>2831</v>
      </c>
      <c r="D201" s="66">
        <v>10</v>
      </c>
      <c r="E201" s="67" t="s">
        <v>136</v>
      </c>
      <c r="F201" s="68">
        <v>12</v>
      </c>
      <c r="G201" s="65"/>
      <c r="H201" s="69"/>
      <c r="I201" s="70"/>
      <c r="J201" s="70"/>
      <c r="K201" s="34" t="s">
        <v>65</v>
      </c>
      <c r="L201" s="77">
        <v>201</v>
      </c>
      <c r="M201" s="77"/>
      <c r="N201" s="72"/>
      <c r="O201" s="79" t="s">
        <v>364</v>
      </c>
      <c r="P201" s="81">
        <v>43775.85070601852</v>
      </c>
      <c r="Q201" s="79" t="s">
        <v>415</v>
      </c>
      <c r="R201" s="82" t="s">
        <v>470</v>
      </c>
      <c r="S201" s="79" t="s">
        <v>499</v>
      </c>
      <c r="T201" s="79" t="s">
        <v>535</v>
      </c>
      <c r="U201" s="79"/>
      <c r="V201" s="82" t="s">
        <v>624</v>
      </c>
      <c r="W201" s="81">
        <v>43775.85070601852</v>
      </c>
      <c r="X201" s="82" t="s">
        <v>725</v>
      </c>
      <c r="Y201" s="79"/>
      <c r="Z201" s="79"/>
      <c r="AA201" s="85" t="s">
        <v>852</v>
      </c>
      <c r="AB201" s="79"/>
      <c r="AC201" s="79" t="b">
        <v>0</v>
      </c>
      <c r="AD201" s="79">
        <v>4</v>
      </c>
      <c r="AE201" s="85" t="s">
        <v>913</v>
      </c>
      <c r="AF201" s="79" t="b">
        <v>1</v>
      </c>
      <c r="AG201" s="79" t="s">
        <v>924</v>
      </c>
      <c r="AH201" s="79"/>
      <c r="AI201" s="85" t="s">
        <v>926</v>
      </c>
      <c r="AJ201" s="79" t="b">
        <v>0</v>
      </c>
      <c r="AK201" s="79">
        <v>1</v>
      </c>
      <c r="AL201" s="85" t="s">
        <v>913</v>
      </c>
      <c r="AM201" s="79" t="s">
        <v>933</v>
      </c>
      <c r="AN201" s="79" t="b">
        <v>0</v>
      </c>
      <c r="AO201" s="85" t="s">
        <v>852</v>
      </c>
      <c r="AP201" s="79" t="s">
        <v>176</v>
      </c>
      <c r="AQ201" s="79">
        <v>0</v>
      </c>
      <c r="AR201" s="79">
        <v>0</v>
      </c>
      <c r="AS201" s="79" t="s">
        <v>946</v>
      </c>
      <c r="AT201" s="79" t="s">
        <v>947</v>
      </c>
      <c r="AU201" s="79" t="s">
        <v>948</v>
      </c>
      <c r="AV201" s="79" t="s">
        <v>949</v>
      </c>
      <c r="AW201" s="79" t="s">
        <v>950</v>
      </c>
      <c r="AX201" s="79" t="s">
        <v>951</v>
      </c>
      <c r="AY201" s="79" t="s">
        <v>952</v>
      </c>
      <c r="AZ201" s="82" t="s">
        <v>953</v>
      </c>
      <c r="BA201">
        <v>2</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280</v>
      </c>
      <c r="B202" s="64" t="s">
        <v>255</v>
      </c>
      <c r="C202" s="65" t="s">
        <v>2831</v>
      </c>
      <c r="D202" s="66">
        <v>10</v>
      </c>
      <c r="E202" s="67" t="s">
        <v>136</v>
      </c>
      <c r="F202" s="68">
        <v>12</v>
      </c>
      <c r="G202" s="65"/>
      <c r="H202" s="69"/>
      <c r="I202" s="70"/>
      <c r="J202" s="70"/>
      <c r="K202" s="34" t="s">
        <v>65</v>
      </c>
      <c r="L202" s="77">
        <v>202</v>
      </c>
      <c r="M202" s="77"/>
      <c r="N202" s="72"/>
      <c r="O202" s="79" t="s">
        <v>364</v>
      </c>
      <c r="P202" s="81">
        <v>43775.94981481481</v>
      </c>
      <c r="Q202" s="79" t="s">
        <v>428</v>
      </c>
      <c r="R202" s="79"/>
      <c r="S202" s="79"/>
      <c r="T202" s="79" t="s">
        <v>524</v>
      </c>
      <c r="U202" s="79"/>
      <c r="V202" s="82" t="s">
        <v>636</v>
      </c>
      <c r="W202" s="81">
        <v>43775.94981481481</v>
      </c>
      <c r="X202" s="82" t="s">
        <v>745</v>
      </c>
      <c r="Y202" s="79"/>
      <c r="Z202" s="79"/>
      <c r="AA202" s="85" t="s">
        <v>872</v>
      </c>
      <c r="AB202" s="79"/>
      <c r="AC202" s="79" t="b">
        <v>0</v>
      </c>
      <c r="AD202" s="79">
        <v>0</v>
      </c>
      <c r="AE202" s="85" t="s">
        <v>913</v>
      </c>
      <c r="AF202" s="79" t="b">
        <v>0</v>
      </c>
      <c r="AG202" s="79" t="s">
        <v>922</v>
      </c>
      <c r="AH202" s="79"/>
      <c r="AI202" s="85" t="s">
        <v>913</v>
      </c>
      <c r="AJ202" s="79" t="b">
        <v>0</v>
      </c>
      <c r="AK202" s="79">
        <v>2</v>
      </c>
      <c r="AL202" s="85" t="s">
        <v>881</v>
      </c>
      <c r="AM202" s="79" t="s">
        <v>933</v>
      </c>
      <c r="AN202" s="79" t="b">
        <v>0</v>
      </c>
      <c r="AO202" s="85" t="s">
        <v>881</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22</v>
      </c>
      <c r="BK202" s="49">
        <v>100</v>
      </c>
      <c r="BL202" s="48">
        <v>22</v>
      </c>
    </row>
    <row r="203" spans="1:64" ht="15">
      <c r="A203" s="64" t="s">
        <v>280</v>
      </c>
      <c r="B203" s="64" t="s">
        <v>301</v>
      </c>
      <c r="C203" s="65" t="s">
        <v>2830</v>
      </c>
      <c r="D203" s="66">
        <v>3</v>
      </c>
      <c r="E203" s="67" t="s">
        <v>132</v>
      </c>
      <c r="F203" s="68">
        <v>35</v>
      </c>
      <c r="G203" s="65"/>
      <c r="H203" s="69"/>
      <c r="I203" s="70"/>
      <c r="J203" s="70"/>
      <c r="K203" s="34" t="s">
        <v>65</v>
      </c>
      <c r="L203" s="77">
        <v>203</v>
      </c>
      <c r="M203" s="77"/>
      <c r="N203" s="72"/>
      <c r="O203" s="79" t="s">
        <v>364</v>
      </c>
      <c r="P203" s="81">
        <v>43776.806608796294</v>
      </c>
      <c r="Q203" s="79" t="s">
        <v>399</v>
      </c>
      <c r="R203" s="79"/>
      <c r="S203" s="79"/>
      <c r="T203" s="79"/>
      <c r="U203" s="79"/>
      <c r="V203" s="82" t="s">
        <v>636</v>
      </c>
      <c r="W203" s="81">
        <v>43776.806608796294</v>
      </c>
      <c r="X203" s="82" t="s">
        <v>746</v>
      </c>
      <c r="Y203" s="79"/>
      <c r="Z203" s="79"/>
      <c r="AA203" s="85" t="s">
        <v>873</v>
      </c>
      <c r="AB203" s="79"/>
      <c r="AC203" s="79" t="b">
        <v>0</v>
      </c>
      <c r="AD203" s="79">
        <v>0</v>
      </c>
      <c r="AE203" s="85" t="s">
        <v>913</v>
      </c>
      <c r="AF203" s="79" t="b">
        <v>0</v>
      </c>
      <c r="AG203" s="79" t="s">
        <v>922</v>
      </c>
      <c r="AH203" s="79"/>
      <c r="AI203" s="85" t="s">
        <v>913</v>
      </c>
      <c r="AJ203" s="79" t="b">
        <v>0</v>
      </c>
      <c r="AK203" s="79">
        <v>11</v>
      </c>
      <c r="AL203" s="85" t="s">
        <v>879</v>
      </c>
      <c r="AM203" s="79" t="s">
        <v>933</v>
      </c>
      <c r="AN203" s="79" t="b">
        <v>0</v>
      </c>
      <c r="AO203" s="85" t="s">
        <v>879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1</v>
      </c>
      <c r="BE203" s="49">
        <v>5</v>
      </c>
      <c r="BF203" s="48">
        <v>0</v>
      </c>
      <c r="BG203" s="49">
        <v>0</v>
      </c>
      <c r="BH203" s="48">
        <v>0</v>
      </c>
      <c r="BI203" s="49">
        <v>0</v>
      </c>
      <c r="BJ203" s="48">
        <v>19</v>
      </c>
      <c r="BK203" s="49">
        <v>95</v>
      </c>
      <c r="BL203" s="48">
        <v>20</v>
      </c>
    </row>
    <row r="204" spans="1:64" ht="15">
      <c r="A204" s="64" t="s">
        <v>280</v>
      </c>
      <c r="B204" s="64" t="s">
        <v>255</v>
      </c>
      <c r="C204" s="65" t="s">
        <v>2831</v>
      </c>
      <c r="D204" s="66">
        <v>10</v>
      </c>
      <c r="E204" s="67" t="s">
        <v>136</v>
      </c>
      <c r="F204" s="68">
        <v>12</v>
      </c>
      <c r="G204" s="65"/>
      <c r="H204" s="69"/>
      <c r="I204" s="70"/>
      <c r="J204" s="70"/>
      <c r="K204" s="34" t="s">
        <v>65</v>
      </c>
      <c r="L204" s="77">
        <v>204</v>
      </c>
      <c r="M204" s="77"/>
      <c r="N204" s="72"/>
      <c r="O204" s="79" t="s">
        <v>364</v>
      </c>
      <c r="P204" s="81">
        <v>43776.806608796294</v>
      </c>
      <c r="Q204" s="79" t="s">
        <v>399</v>
      </c>
      <c r="R204" s="79"/>
      <c r="S204" s="79"/>
      <c r="T204" s="79"/>
      <c r="U204" s="79"/>
      <c r="V204" s="82" t="s">
        <v>636</v>
      </c>
      <c r="W204" s="81">
        <v>43776.806608796294</v>
      </c>
      <c r="X204" s="82" t="s">
        <v>746</v>
      </c>
      <c r="Y204" s="79"/>
      <c r="Z204" s="79"/>
      <c r="AA204" s="85" t="s">
        <v>873</v>
      </c>
      <c r="AB204" s="79"/>
      <c r="AC204" s="79" t="b">
        <v>0</v>
      </c>
      <c r="AD204" s="79">
        <v>0</v>
      </c>
      <c r="AE204" s="85" t="s">
        <v>913</v>
      </c>
      <c r="AF204" s="79" t="b">
        <v>0</v>
      </c>
      <c r="AG204" s="79" t="s">
        <v>922</v>
      </c>
      <c r="AH204" s="79"/>
      <c r="AI204" s="85" t="s">
        <v>913</v>
      </c>
      <c r="AJ204" s="79" t="b">
        <v>0</v>
      </c>
      <c r="AK204" s="79">
        <v>11</v>
      </c>
      <c r="AL204" s="85" t="s">
        <v>879</v>
      </c>
      <c r="AM204" s="79" t="s">
        <v>933</v>
      </c>
      <c r="AN204" s="79" t="b">
        <v>0</v>
      </c>
      <c r="AO204" s="85" t="s">
        <v>879</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281</v>
      </c>
      <c r="B205" s="64" t="s">
        <v>301</v>
      </c>
      <c r="C205" s="65" t="s">
        <v>2830</v>
      </c>
      <c r="D205" s="66">
        <v>3</v>
      </c>
      <c r="E205" s="67" t="s">
        <v>132</v>
      </c>
      <c r="F205" s="68">
        <v>35</v>
      </c>
      <c r="G205" s="65"/>
      <c r="H205" s="69"/>
      <c r="I205" s="70"/>
      <c r="J205" s="70"/>
      <c r="K205" s="34" t="s">
        <v>65</v>
      </c>
      <c r="L205" s="77">
        <v>205</v>
      </c>
      <c r="M205" s="77"/>
      <c r="N205" s="72"/>
      <c r="O205" s="79" t="s">
        <v>364</v>
      </c>
      <c r="P205" s="81">
        <v>43776.808483796296</v>
      </c>
      <c r="Q205" s="79" t="s">
        <v>399</v>
      </c>
      <c r="R205" s="79"/>
      <c r="S205" s="79"/>
      <c r="T205" s="79"/>
      <c r="U205" s="79"/>
      <c r="V205" s="82" t="s">
        <v>637</v>
      </c>
      <c r="W205" s="81">
        <v>43776.808483796296</v>
      </c>
      <c r="X205" s="82" t="s">
        <v>747</v>
      </c>
      <c r="Y205" s="79"/>
      <c r="Z205" s="79"/>
      <c r="AA205" s="85" t="s">
        <v>874</v>
      </c>
      <c r="AB205" s="79"/>
      <c r="AC205" s="79" t="b">
        <v>0</v>
      </c>
      <c r="AD205" s="79">
        <v>0</v>
      </c>
      <c r="AE205" s="85" t="s">
        <v>913</v>
      </c>
      <c r="AF205" s="79" t="b">
        <v>0</v>
      </c>
      <c r="AG205" s="79" t="s">
        <v>922</v>
      </c>
      <c r="AH205" s="79"/>
      <c r="AI205" s="85" t="s">
        <v>913</v>
      </c>
      <c r="AJ205" s="79" t="b">
        <v>0</v>
      </c>
      <c r="AK205" s="79">
        <v>11</v>
      </c>
      <c r="AL205" s="85" t="s">
        <v>879</v>
      </c>
      <c r="AM205" s="79" t="s">
        <v>934</v>
      </c>
      <c r="AN205" s="79" t="b">
        <v>0</v>
      </c>
      <c r="AO205" s="85" t="s">
        <v>879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281</v>
      </c>
      <c r="B206" s="64" t="s">
        <v>255</v>
      </c>
      <c r="C206" s="65" t="s">
        <v>2830</v>
      </c>
      <c r="D206" s="66">
        <v>3</v>
      </c>
      <c r="E206" s="67" t="s">
        <v>132</v>
      </c>
      <c r="F206" s="68">
        <v>35</v>
      </c>
      <c r="G206" s="65"/>
      <c r="H206" s="69"/>
      <c r="I206" s="70"/>
      <c r="J206" s="70"/>
      <c r="K206" s="34" t="s">
        <v>65</v>
      </c>
      <c r="L206" s="77">
        <v>206</v>
      </c>
      <c r="M206" s="77"/>
      <c r="N206" s="72"/>
      <c r="O206" s="79" t="s">
        <v>364</v>
      </c>
      <c r="P206" s="81">
        <v>43776.808483796296</v>
      </c>
      <c r="Q206" s="79" t="s">
        <v>399</v>
      </c>
      <c r="R206" s="79"/>
      <c r="S206" s="79"/>
      <c r="T206" s="79"/>
      <c r="U206" s="79"/>
      <c r="V206" s="82" t="s">
        <v>637</v>
      </c>
      <c r="W206" s="81">
        <v>43776.808483796296</v>
      </c>
      <c r="X206" s="82" t="s">
        <v>747</v>
      </c>
      <c r="Y206" s="79"/>
      <c r="Z206" s="79"/>
      <c r="AA206" s="85" t="s">
        <v>874</v>
      </c>
      <c r="AB206" s="79"/>
      <c r="AC206" s="79" t="b">
        <v>0</v>
      </c>
      <c r="AD206" s="79">
        <v>0</v>
      </c>
      <c r="AE206" s="85" t="s">
        <v>913</v>
      </c>
      <c r="AF206" s="79" t="b">
        <v>0</v>
      </c>
      <c r="AG206" s="79" t="s">
        <v>922</v>
      </c>
      <c r="AH206" s="79"/>
      <c r="AI206" s="85" t="s">
        <v>913</v>
      </c>
      <c r="AJ206" s="79" t="b">
        <v>0</v>
      </c>
      <c r="AK206" s="79">
        <v>11</v>
      </c>
      <c r="AL206" s="85" t="s">
        <v>879</v>
      </c>
      <c r="AM206" s="79" t="s">
        <v>934</v>
      </c>
      <c r="AN206" s="79" t="b">
        <v>0</v>
      </c>
      <c r="AO206" s="85" t="s">
        <v>879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1</v>
      </c>
      <c r="BE206" s="49">
        <v>5</v>
      </c>
      <c r="BF206" s="48">
        <v>0</v>
      </c>
      <c r="BG206" s="49">
        <v>0</v>
      </c>
      <c r="BH206" s="48">
        <v>0</v>
      </c>
      <c r="BI206" s="49">
        <v>0</v>
      </c>
      <c r="BJ206" s="48">
        <v>19</v>
      </c>
      <c r="BK206" s="49">
        <v>95</v>
      </c>
      <c r="BL206" s="48">
        <v>20</v>
      </c>
    </row>
    <row r="207" spans="1:64" ht="15">
      <c r="A207" s="64" t="s">
        <v>282</v>
      </c>
      <c r="B207" s="64" t="s">
        <v>301</v>
      </c>
      <c r="C207" s="65" t="s">
        <v>2830</v>
      </c>
      <c r="D207" s="66">
        <v>3</v>
      </c>
      <c r="E207" s="67" t="s">
        <v>132</v>
      </c>
      <c r="F207" s="68">
        <v>35</v>
      </c>
      <c r="G207" s="65"/>
      <c r="H207" s="69"/>
      <c r="I207" s="70"/>
      <c r="J207" s="70"/>
      <c r="K207" s="34" t="s">
        <v>65</v>
      </c>
      <c r="L207" s="77">
        <v>207</v>
      </c>
      <c r="M207" s="77"/>
      <c r="N207" s="72"/>
      <c r="O207" s="79" t="s">
        <v>364</v>
      </c>
      <c r="P207" s="81">
        <v>43776.81091435185</v>
      </c>
      <c r="Q207" s="79" t="s">
        <v>399</v>
      </c>
      <c r="R207" s="79"/>
      <c r="S207" s="79"/>
      <c r="T207" s="79"/>
      <c r="U207" s="79"/>
      <c r="V207" s="82" t="s">
        <v>638</v>
      </c>
      <c r="W207" s="81">
        <v>43776.81091435185</v>
      </c>
      <c r="X207" s="82" t="s">
        <v>748</v>
      </c>
      <c r="Y207" s="79"/>
      <c r="Z207" s="79"/>
      <c r="AA207" s="85" t="s">
        <v>875</v>
      </c>
      <c r="AB207" s="79"/>
      <c r="AC207" s="79" t="b">
        <v>0</v>
      </c>
      <c r="AD207" s="79">
        <v>0</v>
      </c>
      <c r="AE207" s="85" t="s">
        <v>913</v>
      </c>
      <c r="AF207" s="79" t="b">
        <v>0</v>
      </c>
      <c r="AG207" s="79" t="s">
        <v>922</v>
      </c>
      <c r="AH207" s="79"/>
      <c r="AI207" s="85" t="s">
        <v>913</v>
      </c>
      <c r="AJ207" s="79" t="b">
        <v>0</v>
      </c>
      <c r="AK207" s="79">
        <v>11</v>
      </c>
      <c r="AL207" s="85" t="s">
        <v>879</v>
      </c>
      <c r="AM207" s="79" t="s">
        <v>942</v>
      </c>
      <c r="AN207" s="79" t="b">
        <v>0</v>
      </c>
      <c r="AO207" s="85" t="s">
        <v>879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282</v>
      </c>
      <c r="B208" s="64" t="s">
        <v>255</v>
      </c>
      <c r="C208" s="65" t="s">
        <v>2830</v>
      </c>
      <c r="D208" s="66">
        <v>3</v>
      </c>
      <c r="E208" s="67" t="s">
        <v>132</v>
      </c>
      <c r="F208" s="68">
        <v>35</v>
      </c>
      <c r="G208" s="65"/>
      <c r="H208" s="69"/>
      <c r="I208" s="70"/>
      <c r="J208" s="70"/>
      <c r="K208" s="34" t="s">
        <v>65</v>
      </c>
      <c r="L208" s="77">
        <v>208</v>
      </c>
      <c r="M208" s="77"/>
      <c r="N208" s="72"/>
      <c r="O208" s="79" t="s">
        <v>364</v>
      </c>
      <c r="P208" s="81">
        <v>43776.81091435185</v>
      </c>
      <c r="Q208" s="79" t="s">
        <v>399</v>
      </c>
      <c r="R208" s="79"/>
      <c r="S208" s="79"/>
      <c r="T208" s="79"/>
      <c r="U208" s="79"/>
      <c r="V208" s="82" t="s">
        <v>638</v>
      </c>
      <c r="W208" s="81">
        <v>43776.81091435185</v>
      </c>
      <c r="X208" s="82" t="s">
        <v>748</v>
      </c>
      <c r="Y208" s="79"/>
      <c r="Z208" s="79"/>
      <c r="AA208" s="85" t="s">
        <v>875</v>
      </c>
      <c r="AB208" s="79"/>
      <c r="AC208" s="79" t="b">
        <v>0</v>
      </c>
      <c r="AD208" s="79">
        <v>0</v>
      </c>
      <c r="AE208" s="85" t="s">
        <v>913</v>
      </c>
      <c r="AF208" s="79" t="b">
        <v>0</v>
      </c>
      <c r="AG208" s="79" t="s">
        <v>922</v>
      </c>
      <c r="AH208" s="79"/>
      <c r="AI208" s="85" t="s">
        <v>913</v>
      </c>
      <c r="AJ208" s="79" t="b">
        <v>0</v>
      </c>
      <c r="AK208" s="79">
        <v>11</v>
      </c>
      <c r="AL208" s="85" t="s">
        <v>879</v>
      </c>
      <c r="AM208" s="79" t="s">
        <v>942</v>
      </c>
      <c r="AN208" s="79" t="b">
        <v>0</v>
      </c>
      <c r="AO208" s="85" t="s">
        <v>879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v>1</v>
      </c>
      <c r="BE208" s="49">
        <v>5</v>
      </c>
      <c r="BF208" s="48">
        <v>0</v>
      </c>
      <c r="BG208" s="49">
        <v>0</v>
      </c>
      <c r="BH208" s="48">
        <v>0</v>
      </c>
      <c r="BI208" s="49">
        <v>0</v>
      </c>
      <c r="BJ208" s="48">
        <v>19</v>
      </c>
      <c r="BK208" s="49">
        <v>95</v>
      </c>
      <c r="BL208" s="48">
        <v>20</v>
      </c>
    </row>
    <row r="209" spans="1:64" ht="15">
      <c r="A209" s="64" t="s">
        <v>283</v>
      </c>
      <c r="B209" s="64" t="s">
        <v>283</v>
      </c>
      <c r="C209" s="65" t="s">
        <v>2831</v>
      </c>
      <c r="D209" s="66">
        <v>10</v>
      </c>
      <c r="E209" s="67" t="s">
        <v>136</v>
      </c>
      <c r="F209" s="68">
        <v>12</v>
      </c>
      <c r="G209" s="65"/>
      <c r="H209" s="69"/>
      <c r="I209" s="70"/>
      <c r="J209" s="70"/>
      <c r="K209" s="34" t="s">
        <v>65</v>
      </c>
      <c r="L209" s="77">
        <v>209</v>
      </c>
      <c r="M209" s="77"/>
      <c r="N209" s="72"/>
      <c r="O209" s="79" t="s">
        <v>176</v>
      </c>
      <c r="P209" s="81">
        <v>43766.05694444444</v>
      </c>
      <c r="Q209" s="79" t="s">
        <v>429</v>
      </c>
      <c r="R209" s="82" t="s">
        <v>489</v>
      </c>
      <c r="S209" s="79" t="s">
        <v>499</v>
      </c>
      <c r="T209" s="79"/>
      <c r="U209" s="79"/>
      <c r="V209" s="82" t="s">
        <v>639</v>
      </c>
      <c r="W209" s="81">
        <v>43766.05694444444</v>
      </c>
      <c r="X209" s="82" t="s">
        <v>749</v>
      </c>
      <c r="Y209" s="79"/>
      <c r="Z209" s="79"/>
      <c r="AA209" s="85" t="s">
        <v>876</v>
      </c>
      <c r="AB209" s="79"/>
      <c r="AC209" s="79" t="b">
        <v>0</v>
      </c>
      <c r="AD209" s="79">
        <v>0</v>
      </c>
      <c r="AE209" s="85" t="s">
        <v>913</v>
      </c>
      <c r="AF209" s="79" t="b">
        <v>0</v>
      </c>
      <c r="AG209" s="79" t="s">
        <v>922</v>
      </c>
      <c r="AH209" s="79"/>
      <c r="AI209" s="85" t="s">
        <v>913</v>
      </c>
      <c r="AJ209" s="79" t="b">
        <v>0</v>
      </c>
      <c r="AK209" s="79">
        <v>0</v>
      </c>
      <c r="AL209" s="85" t="s">
        <v>913</v>
      </c>
      <c r="AM209" s="79" t="s">
        <v>943</v>
      </c>
      <c r="AN209" s="79" t="b">
        <v>1</v>
      </c>
      <c r="AO209" s="85" t="s">
        <v>876</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5</v>
      </c>
      <c r="BC209" s="78" t="str">
        <f>REPLACE(INDEX(GroupVertices[Group],MATCH(Edges[[#This Row],[Vertex 2]],GroupVertices[Vertex],0)),1,1,"")</f>
        <v>5</v>
      </c>
      <c r="BD209" s="48">
        <v>0</v>
      </c>
      <c r="BE209" s="49">
        <v>0</v>
      </c>
      <c r="BF209" s="48">
        <v>2</v>
      </c>
      <c r="BG209" s="49">
        <v>9.090909090909092</v>
      </c>
      <c r="BH209" s="48">
        <v>0</v>
      </c>
      <c r="BI209" s="49">
        <v>0</v>
      </c>
      <c r="BJ209" s="48">
        <v>20</v>
      </c>
      <c r="BK209" s="49">
        <v>90.9090909090909</v>
      </c>
      <c r="BL209" s="48">
        <v>22</v>
      </c>
    </row>
    <row r="210" spans="1:64" ht="15">
      <c r="A210" s="64" t="s">
        <v>283</v>
      </c>
      <c r="B210" s="64" t="s">
        <v>283</v>
      </c>
      <c r="C210" s="65" t="s">
        <v>2831</v>
      </c>
      <c r="D210" s="66">
        <v>10</v>
      </c>
      <c r="E210" s="67" t="s">
        <v>136</v>
      </c>
      <c r="F210" s="68">
        <v>12</v>
      </c>
      <c r="G210" s="65"/>
      <c r="H210" s="69"/>
      <c r="I210" s="70"/>
      <c r="J210" s="70"/>
      <c r="K210" s="34" t="s">
        <v>65</v>
      </c>
      <c r="L210" s="77">
        <v>210</v>
      </c>
      <c r="M210" s="77"/>
      <c r="N210" s="72"/>
      <c r="O210" s="79" t="s">
        <v>176</v>
      </c>
      <c r="P210" s="81">
        <v>43766.67016203704</v>
      </c>
      <c r="Q210" s="79" t="s">
        <v>430</v>
      </c>
      <c r="R210" s="82" t="s">
        <v>490</v>
      </c>
      <c r="S210" s="79" t="s">
        <v>499</v>
      </c>
      <c r="T210" s="79"/>
      <c r="U210" s="79"/>
      <c r="V210" s="82" t="s">
        <v>639</v>
      </c>
      <c r="W210" s="81">
        <v>43766.67016203704</v>
      </c>
      <c r="X210" s="82" t="s">
        <v>750</v>
      </c>
      <c r="Y210" s="79"/>
      <c r="Z210" s="79"/>
      <c r="AA210" s="85" t="s">
        <v>877</v>
      </c>
      <c r="AB210" s="79"/>
      <c r="AC210" s="79" t="b">
        <v>0</v>
      </c>
      <c r="AD210" s="79">
        <v>0</v>
      </c>
      <c r="AE210" s="85" t="s">
        <v>913</v>
      </c>
      <c r="AF210" s="79" t="b">
        <v>0</v>
      </c>
      <c r="AG210" s="79" t="s">
        <v>922</v>
      </c>
      <c r="AH210" s="79"/>
      <c r="AI210" s="85" t="s">
        <v>913</v>
      </c>
      <c r="AJ210" s="79" t="b">
        <v>0</v>
      </c>
      <c r="AK210" s="79">
        <v>0</v>
      </c>
      <c r="AL210" s="85" t="s">
        <v>913</v>
      </c>
      <c r="AM210" s="79" t="s">
        <v>943</v>
      </c>
      <c r="AN210" s="79" t="b">
        <v>1</v>
      </c>
      <c r="AO210" s="85" t="s">
        <v>877</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5</v>
      </c>
      <c r="BC210" s="78" t="str">
        <f>REPLACE(INDEX(GroupVertices[Group],MATCH(Edges[[#This Row],[Vertex 2]],GroupVertices[Vertex],0)),1,1,"")</f>
        <v>5</v>
      </c>
      <c r="BD210" s="48">
        <v>0</v>
      </c>
      <c r="BE210" s="49">
        <v>0</v>
      </c>
      <c r="BF210" s="48">
        <v>1</v>
      </c>
      <c r="BG210" s="49">
        <v>5</v>
      </c>
      <c r="BH210" s="48">
        <v>0</v>
      </c>
      <c r="BI210" s="49">
        <v>0</v>
      </c>
      <c r="BJ210" s="48">
        <v>19</v>
      </c>
      <c r="BK210" s="49">
        <v>95</v>
      </c>
      <c r="BL210" s="48">
        <v>20</v>
      </c>
    </row>
    <row r="211" spans="1:64" ht="15">
      <c r="A211" s="64" t="s">
        <v>284</v>
      </c>
      <c r="B211" s="64" t="s">
        <v>283</v>
      </c>
      <c r="C211" s="65" t="s">
        <v>2830</v>
      </c>
      <c r="D211" s="66">
        <v>3</v>
      </c>
      <c r="E211" s="67" t="s">
        <v>132</v>
      </c>
      <c r="F211" s="68">
        <v>35</v>
      </c>
      <c r="G211" s="65"/>
      <c r="H211" s="69"/>
      <c r="I211" s="70"/>
      <c r="J211" s="70"/>
      <c r="K211" s="34" t="s">
        <v>65</v>
      </c>
      <c r="L211" s="77">
        <v>211</v>
      </c>
      <c r="M211" s="77"/>
      <c r="N211" s="72"/>
      <c r="O211" s="79" t="s">
        <v>364</v>
      </c>
      <c r="P211" s="81">
        <v>43756.25309027778</v>
      </c>
      <c r="Q211" s="79" t="s">
        <v>431</v>
      </c>
      <c r="R211" s="82" t="s">
        <v>491</v>
      </c>
      <c r="S211" s="79" t="s">
        <v>520</v>
      </c>
      <c r="T211" s="79" t="s">
        <v>552</v>
      </c>
      <c r="U211" s="79"/>
      <c r="V211" s="82" t="s">
        <v>640</v>
      </c>
      <c r="W211" s="81">
        <v>43756.25309027778</v>
      </c>
      <c r="X211" s="82" t="s">
        <v>751</v>
      </c>
      <c r="Y211" s="79"/>
      <c r="Z211" s="79"/>
      <c r="AA211" s="85" t="s">
        <v>878</v>
      </c>
      <c r="AB211" s="79"/>
      <c r="AC211" s="79" t="b">
        <v>0</v>
      </c>
      <c r="AD211" s="79">
        <v>4</v>
      </c>
      <c r="AE211" s="85" t="s">
        <v>913</v>
      </c>
      <c r="AF211" s="79" t="b">
        <v>0</v>
      </c>
      <c r="AG211" s="79" t="s">
        <v>922</v>
      </c>
      <c r="AH211" s="79"/>
      <c r="AI211" s="85" t="s">
        <v>913</v>
      </c>
      <c r="AJ211" s="79" t="b">
        <v>0</v>
      </c>
      <c r="AK211" s="79">
        <v>2</v>
      </c>
      <c r="AL211" s="85" t="s">
        <v>913</v>
      </c>
      <c r="AM211" s="79" t="s">
        <v>930</v>
      </c>
      <c r="AN211" s="79" t="b">
        <v>0</v>
      </c>
      <c r="AO211" s="85" t="s">
        <v>878</v>
      </c>
      <c r="AP211" s="79" t="s">
        <v>945</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284</v>
      </c>
      <c r="B212" s="64" t="s">
        <v>354</v>
      </c>
      <c r="C212" s="65" t="s">
        <v>2830</v>
      </c>
      <c r="D212" s="66">
        <v>3</v>
      </c>
      <c r="E212" s="67" t="s">
        <v>132</v>
      </c>
      <c r="F212" s="68">
        <v>35</v>
      </c>
      <c r="G212" s="65"/>
      <c r="H212" s="69"/>
      <c r="I212" s="70"/>
      <c r="J212" s="70"/>
      <c r="K212" s="34" t="s">
        <v>65</v>
      </c>
      <c r="L212" s="77">
        <v>212</v>
      </c>
      <c r="M212" s="77"/>
      <c r="N212" s="72"/>
      <c r="O212" s="79" t="s">
        <v>364</v>
      </c>
      <c r="P212" s="81">
        <v>43756.25309027778</v>
      </c>
      <c r="Q212" s="79" t="s">
        <v>431</v>
      </c>
      <c r="R212" s="82" t="s">
        <v>491</v>
      </c>
      <c r="S212" s="79" t="s">
        <v>520</v>
      </c>
      <c r="T212" s="79" t="s">
        <v>552</v>
      </c>
      <c r="U212" s="79"/>
      <c r="V212" s="82" t="s">
        <v>640</v>
      </c>
      <c r="W212" s="81">
        <v>43756.25309027778</v>
      </c>
      <c r="X212" s="82" t="s">
        <v>751</v>
      </c>
      <c r="Y212" s="79"/>
      <c r="Z212" s="79"/>
      <c r="AA212" s="85" t="s">
        <v>878</v>
      </c>
      <c r="AB212" s="79"/>
      <c r="AC212" s="79" t="b">
        <v>0</v>
      </c>
      <c r="AD212" s="79">
        <v>4</v>
      </c>
      <c r="AE212" s="85" t="s">
        <v>913</v>
      </c>
      <c r="AF212" s="79" t="b">
        <v>0</v>
      </c>
      <c r="AG212" s="79" t="s">
        <v>922</v>
      </c>
      <c r="AH212" s="79"/>
      <c r="AI212" s="85" t="s">
        <v>913</v>
      </c>
      <c r="AJ212" s="79" t="b">
        <v>0</v>
      </c>
      <c r="AK212" s="79">
        <v>2</v>
      </c>
      <c r="AL212" s="85" t="s">
        <v>913</v>
      </c>
      <c r="AM212" s="79" t="s">
        <v>930</v>
      </c>
      <c r="AN212" s="79" t="b">
        <v>0</v>
      </c>
      <c r="AO212" s="85" t="s">
        <v>878</v>
      </c>
      <c r="AP212" s="79" t="s">
        <v>945</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c r="BE212" s="49"/>
      <c r="BF212" s="48"/>
      <c r="BG212" s="49"/>
      <c r="BH212" s="48"/>
      <c r="BI212" s="49"/>
      <c r="BJ212" s="48"/>
      <c r="BK212" s="49"/>
      <c r="BL212" s="48"/>
    </row>
    <row r="213" spans="1:64" ht="15">
      <c r="A213" s="64" t="s">
        <v>284</v>
      </c>
      <c r="B213" s="64" t="s">
        <v>355</v>
      </c>
      <c r="C213" s="65" t="s">
        <v>2830</v>
      </c>
      <c r="D213" s="66">
        <v>3</v>
      </c>
      <c r="E213" s="67" t="s">
        <v>132</v>
      </c>
      <c r="F213" s="68">
        <v>35</v>
      </c>
      <c r="G213" s="65"/>
      <c r="H213" s="69"/>
      <c r="I213" s="70"/>
      <c r="J213" s="70"/>
      <c r="K213" s="34" t="s">
        <v>65</v>
      </c>
      <c r="L213" s="77">
        <v>213</v>
      </c>
      <c r="M213" s="77"/>
      <c r="N213" s="72"/>
      <c r="O213" s="79" t="s">
        <v>364</v>
      </c>
      <c r="P213" s="81">
        <v>43756.25309027778</v>
      </c>
      <c r="Q213" s="79" t="s">
        <v>431</v>
      </c>
      <c r="R213" s="82" t="s">
        <v>491</v>
      </c>
      <c r="S213" s="79" t="s">
        <v>520</v>
      </c>
      <c r="T213" s="79" t="s">
        <v>552</v>
      </c>
      <c r="U213" s="79"/>
      <c r="V213" s="82" t="s">
        <v>640</v>
      </c>
      <c r="W213" s="81">
        <v>43756.25309027778</v>
      </c>
      <c r="X213" s="82" t="s">
        <v>751</v>
      </c>
      <c r="Y213" s="79"/>
      <c r="Z213" s="79"/>
      <c r="AA213" s="85" t="s">
        <v>878</v>
      </c>
      <c r="AB213" s="79"/>
      <c r="AC213" s="79" t="b">
        <v>0</v>
      </c>
      <c r="AD213" s="79">
        <v>4</v>
      </c>
      <c r="AE213" s="85" t="s">
        <v>913</v>
      </c>
      <c r="AF213" s="79" t="b">
        <v>0</v>
      </c>
      <c r="AG213" s="79" t="s">
        <v>922</v>
      </c>
      <c r="AH213" s="79"/>
      <c r="AI213" s="85" t="s">
        <v>913</v>
      </c>
      <c r="AJ213" s="79" t="b">
        <v>0</v>
      </c>
      <c r="AK213" s="79">
        <v>2</v>
      </c>
      <c r="AL213" s="85" t="s">
        <v>913</v>
      </c>
      <c r="AM213" s="79" t="s">
        <v>930</v>
      </c>
      <c r="AN213" s="79" t="b">
        <v>0</v>
      </c>
      <c r="AO213" s="85" t="s">
        <v>878</v>
      </c>
      <c r="AP213" s="79" t="s">
        <v>945</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284</v>
      </c>
      <c r="B214" s="64" t="s">
        <v>356</v>
      </c>
      <c r="C214" s="65" t="s">
        <v>2830</v>
      </c>
      <c r="D214" s="66">
        <v>3</v>
      </c>
      <c r="E214" s="67" t="s">
        <v>132</v>
      </c>
      <c r="F214" s="68">
        <v>35</v>
      </c>
      <c r="G214" s="65"/>
      <c r="H214" s="69"/>
      <c r="I214" s="70"/>
      <c r="J214" s="70"/>
      <c r="K214" s="34" t="s">
        <v>65</v>
      </c>
      <c r="L214" s="77">
        <v>214</v>
      </c>
      <c r="M214" s="77"/>
      <c r="N214" s="72"/>
      <c r="O214" s="79" t="s">
        <v>364</v>
      </c>
      <c r="P214" s="81">
        <v>43756.25309027778</v>
      </c>
      <c r="Q214" s="79" t="s">
        <v>431</v>
      </c>
      <c r="R214" s="82" t="s">
        <v>491</v>
      </c>
      <c r="S214" s="79" t="s">
        <v>520</v>
      </c>
      <c r="T214" s="79" t="s">
        <v>552</v>
      </c>
      <c r="U214" s="79"/>
      <c r="V214" s="82" t="s">
        <v>640</v>
      </c>
      <c r="W214" s="81">
        <v>43756.25309027778</v>
      </c>
      <c r="X214" s="82" t="s">
        <v>751</v>
      </c>
      <c r="Y214" s="79"/>
      <c r="Z214" s="79"/>
      <c r="AA214" s="85" t="s">
        <v>878</v>
      </c>
      <c r="AB214" s="79"/>
      <c r="AC214" s="79" t="b">
        <v>0</v>
      </c>
      <c r="AD214" s="79">
        <v>4</v>
      </c>
      <c r="AE214" s="85" t="s">
        <v>913</v>
      </c>
      <c r="AF214" s="79" t="b">
        <v>0</v>
      </c>
      <c r="AG214" s="79" t="s">
        <v>922</v>
      </c>
      <c r="AH214" s="79"/>
      <c r="AI214" s="85" t="s">
        <v>913</v>
      </c>
      <c r="AJ214" s="79" t="b">
        <v>0</v>
      </c>
      <c r="AK214" s="79">
        <v>2</v>
      </c>
      <c r="AL214" s="85" t="s">
        <v>913</v>
      </c>
      <c r="AM214" s="79" t="s">
        <v>930</v>
      </c>
      <c r="AN214" s="79" t="b">
        <v>0</v>
      </c>
      <c r="AO214" s="85" t="s">
        <v>878</v>
      </c>
      <c r="AP214" s="79" t="s">
        <v>945</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255</v>
      </c>
      <c r="B215" s="64" t="s">
        <v>301</v>
      </c>
      <c r="C215" s="65" t="s">
        <v>2830</v>
      </c>
      <c r="D215" s="66">
        <v>3</v>
      </c>
      <c r="E215" s="67" t="s">
        <v>132</v>
      </c>
      <c r="F215" s="68">
        <v>35</v>
      </c>
      <c r="G215" s="65"/>
      <c r="H215" s="69"/>
      <c r="I215" s="70"/>
      <c r="J215" s="70"/>
      <c r="K215" s="34" t="s">
        <v>65</v>
      </c>
      <c r="L215" s="77">
        <v>215</v>
      </c>
      <c r="M215" s="77"/>
      <c r="N215" s="72"/>
      <c r="O215" s="79" t="s">
        <v>364</v>
      </c>
      <c r="P215" s="81">
        <v>43775.972083333334</v>
      </c>
      <c r="Q215" s="79" t="s">
        <v>432</v>
      </c>
      <c r="R215" s="82" t="s">
        <v>492</v>
      </c>
      <c r="S215" s="79" t="s">
        <v>508</v>
      </c>
      <c r="T215" s="79" t="s">
        <v>553</v>
      </c>
      <c r="U215" s="79"/>
      <c r="V215" s="82" t="s">
        <v>612</v>
      </c>
      <c r="W215" s="81">
        <v>43775.972083333334</v>
      </c>
      <c r="X215" s="82" t="s">
        <v>752</v>
      </c>
      <c r="Y215" s="79"/>
      <c r="Z215" s="79"/>
      <c r="AA215" s="85" t="s">
        <v>879</v>
      </c>
      <c r="AB215" s="79"/>
      <c r="AC215" s="79" t="b">
        <v>0</v>
      </c>
      <c r="AD215" s="79">
        <v>20</v>
      </c>
      <c r="AE215" s="85" t="s">
        <v>913</v>
      </c>
      <c r="AF215" s="79" t="b">
        <v>0</v>
      </c>
      <c r="AG215" s="79" t="s">
        <v>922</v>
      </c>
      <c r="AH215" s="79"/>
      <c r="AI215" s="85" t="s">
        <v>913</v>
      </c>
      <c r="AJ215" s="79" t="b">
        <v>0</v>
      </c>
      <c r="AK215" s="79">
        <v>11</v>
      </c>
      <c r="AL215" s="85" t="s">
        <v>913</v>
      </c>
      <c r="AM215" s="79" t="s">
        <v>933</v>
      </c>
      <c r="AN215" s="79" t="b">
        <v>0</v>
      </c>
      <c r="AO215" s="85" t="s">
        <v>879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1</v>
      </c>
      <c r="BE215" s="49">
        <v>3.225806451612903</v>
      </c>
      <c r="BF215" s="48">
        <v>1</v>
      </c>
      <c r="BG215" s="49">
        <v>3.225806451612903</v>
      </c>
      <c r="BH215" s="48">
        <v>0</v>
      </c>
      <c r="BI215" s="49">
        <v>0</v>
      </c>
      <c r="BJ215" s="48">
        <v>29</v>
      </c>
      <c r="BK215" s="49">
        <v>93.54838709677419</v>
      </c>
      <c r="BL215" s="48">
        <v>31</v>
      </c>
    </row>
    <row r="216" spans="1:64" ht="15">
      <c r="A216" s="64" t="s">
        <v>285</v>
      </c>
      <c r="B216" s="64" t="s">
        <v>301</v>
      </c>
      <c r="C216" s="65" t="s">
        <v>2830</v>
      </c>
      <c r="D216" s="66">
        <v>3</v>
      </c>
      <c r="E216" s="67" t="s">
        <v>132</v>
      </c>
      <c r="F216" s="68">
        <v>35</v>
      </c>
      <c r="G216" s="65"/>
      <c r="H216" s="69"/>
      <c r="I216" s="70"/>
      <c r="J216" s="70"/>
      <c r="K216" s="34" t="s">
        <v>65</v>
      </c>
      <c r="L216" s="77">
        <v>216</v>
      </c>
      <c r="M216" s="77"/>
      <c r="N216" s="72"/>
      <c r="O216" s="79" t="s">
        <v>364</v>
      </c>
      <c r="P216" s="81">
        <v>43776.84039351852</v>
      </c>
      <c r="Q216" s="79" t="s">
        <v>399</v>
      </c>
      <c r="R216" s="79"/>
      <c r="S216" s="79"/>
      <c r="T216" s="79"/>
      <c r="U216" s="79"/>
      <c r="V216" s="82" t="s">
        <v>641</v>
      </c>
      <c r="W216" s="81">
        <v>43776.84039351852</v>
      </c>
      <c r="X216" s="82" t="s">
        <v>753</v>
      </c>
      <c r="Y216" s="79"/>
      <c r="Z216" s="79"/>
      <c r="AA216" s="85" t="s">
        <v>880</v>
      </c>
      <c r="AB216" s="79"/>
      <c r="AC216" s="79" t="b">
        <v>0</v>
      </c>
      <c r="AD216" s="79">
        <v>0</v>
      </c>
      <c r="AE216" s="85" t="s">
        <v>913</v>
      </c>
      <c r="AF216" s="79" t="b">
        <v>0</v>
      </c>
      <c r="AG216" s="79" t="s">
        <v>922</v>
      </c>
      <c r="AH216" s="79"/>
      <c r="AI216" s="85" t="s">
        <v>913</v>
      </c>
      <c r="AJ216" s="79" t="b">
        <v>0</v>
      </c>
      <c r="AK216" s="79">
        <v>11</v>
      </c>
      <c r="AL216" s="85" t="s">
        <v>879</v>
      </c>
      <c r="AM216" s="79" t="s">
        <v>934</v>
      </c>
      <c r="AN216" s="79" t="b">
        <v>0</v>
      </c>
      <c r="AO216" s="85" t="s">
        <v>879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255</v>
      </c>
      <c r="B217" s="64" t="s">
        <v>255</v>
      </c>
      <c r="C217" s="65" t="s">
        <v>2831</v>
      </c>
      <c r="D217" s="66">
        <v>10</v>
      </c>
      <c r="E217" s="67" t="s">
        <v>136</v>
      </c>
      <c r="F217" s="68">
        <v>12</v>
      </c>
      <c r="G217" s="65"/>
      <c r="H217" s="69"/>
      <c r="I217" s="70"/>
      <c r="J217" s="70"/>
      <c r="K217" s="34" t="s">
        <v>65</v>
      </c>
      <c r="L217" s="77">
        <v>217</v>
      </c>
      <c r="M217" s="77"/>
      <c r="N217" s="72"/>
      <c r="O217" s="79" t="s">
        <v>176</v>
      </c>
      <c r="P217" s="81">
        <v>43775.90642361111</v>
      </c>
      <c r="Q217" s="79" t="s">
        <v>433</v>
      </c>
      <c r="R217" s="82" t="s">
        <v>493</v>
      </c>
      <c r="S217" s="79" t="s">
        <v>515</v>
      </c>
      <c r="T217" s="79" t="s">
        <v>524</v>
      </c>
      <c r="U217" s="79"/>
      <c r="V217" s="82" t="s">
        <v>612</v>
      </c>
      <c r="W217" s="81">
        <v>43775.90642361111</v>
      </c>
      <c r="X217" s="82" t="s">
        <v>754</v>
      </c>
      <c r="Y217" s="79"/>
      <c r="Z217" s="79"/>
      <c r="AA217" s="85" t="s">
        <v>881</v>
      </c>
      <c r="AB217" s="85" t="s">
        <v>909</v>
      </c>
      <c r="AC217" s="79" t="b">
        <v>0</v>
      </c>
      <c r="AD217" s="79">
        <v>3</v>
      </c>
      <c r="AE217" s="85" t="s">
        <v>915</v>
      </c>
      <c r="AF217" s="79" t="b">
        <v>0</v>
      </c>
      <c r="AG217" s="79" t="s">
        <v>922</v>
      </c>
      <c r="AH217" s="79"/>
      <c r="AI217" s="85" t="s">
        <v>913</v>
      </c>
      <c r="AJ217" s="79" t="b">
        <v>0</v>
      </c>
      <c r="AK217" s="79">
        <v>2</v>
      </c>
      <c r="AL217" s="85" t="s">
        <v>913</v>
      </c>
      <c r="AM217" s="79" t="s">
        <v>934</v>
      </c>
      <c r="AN217" s="79" t="b">
        <v>0</v>
      </c>
      <c r="AO217" s="85" t="s">
        <v>909</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2</v>
      </c>
      <c r="BD217" s="48">
        <v>0</v>
      </c>
      <c r="BE217" s="49">
        <v>0</v>
      </c>
      <c r="BF217" s="48">
        <v>0</v>
      </c>
      <c r="BG217" s="49">
        <v>0</v>
      </c>
      <c r="BH217" s="48">
        <v>0</v>
      </c>
      <c r="BI217" s="49">
        <v>0</v>
      </c>
      <c r="BJ217" s="48">
        <v>23</v>
      </c>
      <c r="BK217" s="49">
        <v>100</v>
      </c>
      <c r="BL217" s="48">
        <v>23</v>
      </c>
    </row>
    <row r="218" spans="1:64" ht="15">
      <c r="A218" s="64" t="s">
        <v>255</v>
      </c>
      <c r="B218" s="64" t="s">
        <v>255</v>
      </c>
      <c r="C218" s="65" t="s">
        <v>2831</v>
      </c>
      <c r="D218" s="66">
        <v>10</v>
      </c>
      <c r="E218" s="67" t="s">
        <v>136</v>
      </c>
      <c r="F218" s="68">
        <v>12</v>
      </c>
      <c r="G218" s="65"/>
      <c r="H218" s="69"/>
      <c r="I218" s="70"/>
      <c r="J218" s="70"/>
      <c r="K218" s="34" t="s">
        <v>65</v>
      </c>
      <c r="L218" s="77">
        <v>218</v>
      </c>
      <c r="M218" s="77"/>
      <c r="N218" s="72"/>
      <c r="O218" s="79" t="s">
        <v>176</v>
      </c>
      <c r="P218" s="81">
        <v>43775.906435185185</v>
      </c>
      <c r="Q218" s="79" t="s">
        <v>434</v>
      </c>
      <c r="R218" s="82" t="s">
        <v>494</v>
      </c>
      <c r="S218" s="79" t="s">
        <v>518</v>
      </c>
      <c r="T218" s="79" t="s">
        <v>554</v>
      </c>
      <c r="U218" s="79"/>
      <c r="V218" s="82" t="s">
        <v>612</v>
      </c>
      <c r="W218" s="81">
        <v>43775.906435185185</v>
      </c>
      <c r="X218" s="82" t="s">
        <v>755</v>
      </c>
      <c r="Y218" s="79"/>
      <c r="Z218" s="79"/>
      <c r="AA218" s="85" t="s">
        <v>882</v>
      </c>
      <c r="AB218" s="85" t="s">
        <v>881</v>
      </c>
      <c r="AC218" s="79" t="b">
        <v>0</v>
      </c>
      <c r="AD218" s="79">
        <v>2</v>
      </c>
      <c r="AE218" s="85" t="s">
        <v>915</v>
      </c>
      <c r="AF218" s="79" t="b">
        <v>0</v>
      </c>
      <c r="AG218" s="79" t="s">
        <v>922</v>
      </c>
      <c r="AH218" s="79"/>
      <c r="AI218" s="85" t="s">
        <v>913</v>
      </c>
      <c r="AJ218" s="79" t="b">
        <v>0</v>
      </c>
      <c r="AK218" s="79">
        <v>1</v>
      </c>
      <c r="AL218" s="85" t="s">
        <v>913</v>
      </c>
      <c r="AM218" s="79" t="s">
        <v>934</v>
      </c>
      <c r="AN218" s="79" t="b">
        <v>0</v>
      </c>
      <c r="AO218" s="85" t="s">
        <v>881</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2</v>
      </c>
      <c r="BD218" s="48">
        <v>1</v>
      </c>
      <c r="BE218" s="49">
        <v>2.7027027027027026</v>
      </c>
      <c r="BF218" s="48">
        <v>0</v>
      </c>
      <c r="BG218" s="49">
        <v>0</v>
      </c>
      <c r="BH218" s="48">
        <v>0</v>
      </c>
      <c r="BI218" s="49">
        <v>0</v>
      </c>
      <c r="BJ218" s="48">
        <v>36</v>
      </c>
      <c r="BK218" s="49">
        <v>97.29729729729729</v>
      </c>
      <c r="BL218" s="48">
        <v>37</v>
      </c>
    </row>
    <row r="219" spans="1:64" ht="15">
      <c r="A219" s="64" t="s">
        <v>268</v>
      </c>
      <c r="B219" s="64" t="s">
        <v>255</v>
      </c>
      <c r="C219" s="65" t="s">
        <v>2831</v>
      </c>
      <c r="D219" s="66">
        <v>10</v>
      </c>
      <c r="E219" s="67" t="s">
        <v>136</v>
      </c>
      <c r="F219" s="68">
        <v>12</v>
      </c>
      <c r="G219" s="65"/>
      <c r="H219" s="69"/>
      <c r="I219" s="70"/>
      <c r="J219" s="70"/>
      <c r="K219" s="34" t="s">
        <v>65</v>
      </c>
      <c r="L219" s="77">
        <v>219</v>
      </c>
      <c r="M219" s="77"/>
      <c r="N219" s="72"/>
      <c r="O219" s="79" t="s">
        <v>364</v>
      </c>
      <c r="P219" s="81">
        <v>43767.527962962966</v>
      </c>
      <c r="Q219" s="79" t="s">
        <v>405</v>
      </c>
      <c r="R219" s="82" t="s">
        <v>476</v>
      </c>
      <c r="S219" s="79" t="s">
        <v>511</v>
      </c>
      <c r="T219" s="79" t="s">
        <v>538</v>
      </c>
      <c r="U219" s="79"/>
      <c r="V219" s="82" t="s">
        <v>624</v>
      </c>
      <c r="W219" s="81">
        <v>43767.527962962966</v>
      </c>
      <c r="X219" s="82" t="s">
        <v>714</v>
      </c>
      <c r="Y219" s="79"/>
      <c r="Z219" s="79"/>
      <c r="AA219" s="85" t="s">
        <v>841</v>
      </c>
      <c r="AB219" s="79"/>
      <c r="AC219" s="79" t="b">
        <v>0</v>
      </c>
      <c r="AD219" s="79">
        <v>0</v>
      </c>
      <c r="AE219" s="85" t="s">
        <v>913</v>
      </c>
      <c r="AF219" s="79" t="b">
        <v>0</v>
      </c>
      <c r="AG219" s="79" t="s">
        <v>922</v>
      </c>
      <c r="AH219" s="79"/>
      <c r="AI219" s="85" t="s">
        <v>913</v>
      </c>
      <c r="AJ219" s="79" t="b">
        <v>0</v>
      </c>
      <c r="AK219" s="79">
        <v>1</v>
      </c>
      <c r="AL219" s="85" t="s">
        <v>913</v>
      </c>
      <c r="AM219" s="79" t="s">
        <v>933</v>
      </c>
      <c r="AN219" s="79" t="b">
        <v>0</v>
      </c>
      <c r="AO219" s="85" t="s">
        <v>841</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2</v>
      </c>
      <c r="BD219" s="48"/>
      <c r="BE219" s="49"/>
      <c r="BF219" s="48"/>
      <c r="BG219" s="49"/>
      <c r="BH219" s="48"/>
      <c r="BI219" s="49"/>
      <c r="BJ219" s="48"/>
      <c r="BK219" s="49"/>
      <c r="BL219" s="48"/>
    </row>
    <row r="220" spans="1:64" ht="15">
      <c r="A220" s="64" t="s">
        <v>268</v>
      </c>
      <c r="B220" s="64" t="s">
        <v>255</v>
      </c>
      <c r="C220" s="65" t="s">
        <v>2831</v>
      </c>
      <c r="D220" s="66">
        <v>10</v>
      </c>
      <c r="E220" s="67" t="s">
        <v>136</v>
      </c>
      <c r="F220" s="68">
        <v>12</v>
      </c>
      <c r="G220" s="65"/>
      <c r="H220" s="69"/>
      <c r="I220" s="70"/>
      <c r="J220" s="70"/>
      <c r="K220" s="34" t="s">
        <v>65</v>
      </c>
      <c r="L220" s="77">
        <v>220</v>
      </c>
      <c r="M220" s="77"/>
      <c r="N220" s="72"/>
      <c r="O220" s="79" t="s">
        <v>364</v>
      </c>
      <c r="P220" s="81">
        <v>43768.55842592593</v>
      </c>
      <c r="Q220" s="79" t="s">
        <v>422</v>
      </c>
      <c r="R220" s="82" t="s">
        <v>485</v>
      </c>
      <c r="S220" s="79" t="s">
        <v>499</v>
      </c>
      <c r="T220" s="79" t="s">
        <v>546</v>
      </c>
      <c r="U220" s="79"/>
      <c r="V220" s="82" t="s">
        <v>624</v>
      </c>
      <c r="W220" s="81">
        <v>43768.55842592593</v>
      </c>
      <c r="X220" s="82" t="s">
        <v>733</v>
      </c>
      <c r="Y220" s="79"/>
      <c r="Z220" s="79"/>
      <c r="AA220" s="85" t="s">
        <v>860</v>
      </c>
      <c r="AB220" s="79"/>
      <c r="AC220" s="79" t="b">
        <v>0</v>
      </c>
      <c r="AD220" s="79">
        <v>0</v>
      </c>
      <c r="AE220" s="85" t="s">
        <v>918</v>
      </c>
      <c r="AF220" s="79" t="b">
        <v>0</v>
      </c>
      <c r="AG220" s="79" t="s">
        <v>924</v>
      </c>
      <c r="AH220" s="79"/>
      <c r="AI220" s="85" t="s">
        <v>913</v>
      </c>
      <c r="AJ220" s="79" t="b">
        <v>0</v>
      </c>
      <c r="AK220" s="79">
        <v>0</v>
      </c>
      <c r="AL220" s="85" t="s">
        <v>913</v>
      </c>
      <c r="AM220" s="79" t="s">
        <v>934</v>
      </c>
      <c r="AN220" s="79" t="b">
        <v>1</v>
      </c>
      <c r="AO220" s="85" t="s">
        <v>860</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2</v>
      </c>
      <c r="BD220" s="48"/>
      <c r="BE220" s="49"/>
      <c r="BF220" s="48"/>
      <c r="BG220" s="49"/>
      <c r="BH220" s="48"/>
      <c r="BI220" s="49"/>
      <c r="BJ220" s="48"/>
      <c r="BK220" s="49"/>
      <c r="BL220" s="48"/>
    </row>
    <row r="221" spans="1:64" ht="15">
      <c r="A221" s="64" t="s">
        <v>268</v>
      </c>
      <c r="B221" s="64" t="s">
        <v>255</v>
      </c>
      <c r="C221" s="65" t="s">
        <v>2831</v>
      </c>
      <c r="D221" s="66">
        <v>10</v>
      </c>
      <c r="E221" s="67" t="s">
        <v>136</v>
      </c>
      <c r="F221" s="68">
        <v>12</v>
      </c>
      <c r="G221" s="65"/>
      <c r="H221" s="69"/>
      <c r="I221" s="70"/>
      <c r="J221" s="70"/>
      <c r="K221" s="34" t="s">
        <v>65</v>
      </c>
      <c r="L221" s="77">
        <v>221</v>
      </c>
      <c r="M221" s="77"/>
      <c r="N221" s="72"/>
      <c r="O221" s="79" t="s">
        <v>364</v>
      </c>
      <c r="P221" s="81">
        <v>43774.7028125</v>
      </c>
      <c r="Q221" s="79" t="s">
        <v>409</v>
      </c>
      <c r="R221" s="82" t="s">
        <v>480</v>
      </c>
      <c r="S221" s="79" t="s">
        <v>514</v>
      </c>
      <c r="T221" s="79" t="s">
        <v>540</v>
      </c>
      <c r="U221" s="79"/>
      <c r="V221" s="82" t="s">
        <v>624</v>
      </c>
      <c r="W221" s="81">
        <v>43774.7028125</v>
      </c>
      <c r="X221" s="82" t="s">
        <v>718</v>
      </c>
      <c r="Y221" s="79"/>
      <c r="Z221" s="79"/>
      <c r="AA221" s="85" t="s">
        <v>845</v>
      </c>
      <c r="AB221" s="85" t="s">
        <v>904</v>
      </c>
      <c r="AC221" s="79" t="b">
        <v>0</v>
      </c>
      <c r="AD221" s="79">
        <v>0</v>
      </c>
      <c r="AE221" s="85" t="s">
        <v>917</v>
      </c>
      <c r="AF221" s="79" t="b">
        <v>0</v>
      </c>
      <c r="AG221" s="79" t="s">
        <v>924</v>
      </c>
      <c r="AH221" s="79"/>
      <c r="AI221" s="85" t="s">
        <v>913</v>
      </c>
      <c r="AJ221" s="79" t="b">
        <v>0</v>
      </c>
      <c r="AK221" s="79">
        <v>0</v>
      </c>
      <c r="AL221" s="85" t="s">
        <v>913</v>
      </c>
      <c r="AM221" s="79" t="s">
        <v>933</v>
      </c>
      <c r="AN221" s="79" t="b">
        <v>0</v>
      </c>
      <c r="AO221" s="85" t="s">
        <v>904</v>
      </c>
      <c r="AP221" s="79" t="s">
        <v>176</v>
      </c>
      <c r="AQ221" s="79">
        <v>0</v>
      </c>
      <c r="AR221" s="79">
        <v>0</v>
      </c>
      <c r="AS221" s="79" t="s">
        <v>946</v>
      </c>
      <c r="AT221" s="79" t="s">
        <v>947</v>
      </c>
      <c r="AU221" s="79" t="s">
        <v>948</v>
      </c>
      <c r="AV221" s="79" t="s">
        <v>949</v>
      </c>
      <c r="AW221" s="79" t="s">
        <v>950</v>
      </c>
      <c r="AX221" s="79" t="s">
        <v>951</v>
      </c>
      <c r="AY221" s="79" t="s">
        <v>952</v>
      </c>
      <c r="AZ221" s="82" t="s">
        <v>953</v>
      </c>
      <c r="BA221">
        <v>3</v>
      </c>
      <c r="BB221" s="78" t="str">
        <f>REPLACE(INDEX(GroupVertices[Group],MATCH(Edges[[#This Row],[Vertex 1]],GroupVertices[Vertex],0)),1,1,"")</f>
        <v>1</v>
      </c>
      <c r="BC221" s="78" t="str">
        <f>REPLACE(INDEX(GroupVertices[Group],MATCH(Edges[[#This Row],[Vertex 2]],GroupVertices[Vertex],0)),1,1,"")</f>
        <v>2</v>
      </c>
      <c r="BD221" s="48"/>
      <c r="BE221" s="49"/>
      <c r="BF221" s="48"/>
      <c r="BG221" s="49"/>
      <c r="BH221" s="48"/>
      <c r="BI221" s="49"/>
      <c r="BJ221" s="48"/>
      <c r="BK221" s="49"/>
      <c r="BL221" s="48"/>
    </row>
    <row r="222" spans="1:64" ht="15">
      <c r="A222" s="64" t="s">
        <v>285</v>
      </c>
      <c r="B222" s="64" t="s">
        <v>255</v>
      </c>
      <c r="C222" s="65" t="s">
        <v>2830</v>
      </c>
      <c r="D222" s="66">
        <v>3</v>
      </c>
      <c r="E222" s="67" t="s">
        <v>132</v>
      </c>
      <c r="F222" s="68">
        <v>35</v>
      </c>
      <c r="G222" s="65"/>
      <c r="H222" s="69"/>
      <c r="I222" s="70"/>
      <c r="J222" s="70"/>
      <c r="K222" s="34" t="s">
        <v>65</v>
      </c>
      <c r="L222" s="77">
        <v>222</v>
      </c>
      <c r="M222" s="77"/>
      <c r="N222" s="72"/>
      <c r="O222" s="79" t="s">
        <v>364</v>
      </c>
      <c r="P222" s="81">
        <v>43776.84039351852</v>
      </c>
      <c r="Q222" s="79" t="s">
        <v>399</v>
      </c>
      <c r="R222" s="79"/>
      <c r="S222" s="79"/>
      <c r="T222" s="79"/>
      <c r="U222" s="79"/>
      <c r="V222" s="82" t="s">
        <v>641</v>
      </c>
      <c r="W222" s="81">
        <v>43776.84039351852</v>
      </c>
      <c r="X222" s="82" t="s">
        <v>753</v>
      </c>
      <c r="Y222" s="79"/>
      <c r="Z222" s="79"/>
      <c r="AA222" s="85" t="s">
        <v>880</v>
      </c>
      <c r="AB222" s="79"/>
      <c r="AC222" s="79" t="b">
        <v>0</v>
      </c>
      <c r="AD222" s="79">
        <v>0</v>
      </c>
      <c r="AE222" s="85" t="s">
        <v>913</v>
      </c>
      <c r="AF222" s="79" t="b">
        <v>0</v>
      </c>
      <c r="AG222" s="79" t="s">
        <v>922</v>
      </c>
      <c r="AH222" s="79"/>
      <c r="AI222" s="85" t="s">
        <v>913</v>
      </c>
      <c r="AJ222" s="79" t="b">
        <v>0</v>
      </c>
      <c r="AK222" s="79">
        <v>11</v>
      </c>
      <c r="AL222" s="85" t="s">
        <v>879</v>
      </c>
      <c r="AM222" s="79" t="s">
        <v>934</v>
      </c>
      <c r="AN222" s="79" t="b">
        <v>0</v>
      </c>
      <c r="AO222" s="85" t="s">
        <v>879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1</v>
      </c>
      <c r="BE222" s="49">
        <v>5</v>
      </c>
      <c r="BF222" s="48">
        <v>0</v>
      </c>
      <c r="BG222" s="49">
        <v>0</v>
      </c>
      <c r="BH222" s="48">
        <v>0</v>
      </c>
      <c r="BI222" s="49">
        <v>0</v>
      </c>
      <c r="BJ222" s="48">
        <v>19</v>
      </c>
      <c r="BK222" s="49">
        <v>95</v>
      </c>
      <c r="BL222" s="48">
        <v>20</v>
      </c>
    </row>
    <row r="223" spans="1:64" ht="15">
      <c r="A223" s="64" t="s">
        <v>286</v>
      </c>
      <c r="B223" s="64" t="s">
        <v>357</v>
      </c>
      <c r="C223" s="65" t="s">
        <v>2830</v>
      </c>
      <c r="D223" s="66">
        <v>3</v>
      </c>
      <c r="E223" s="67" t="s">
        <v>132</v>
      </c>
      <c r="F223" s="68">
        <v>35</v>
      </c>
      <c r="G223" s="65"/>
      <c r="H223" s="69"/>
      <c r="I223" s="70"/>
      <c r="J223" s="70"/>
      <c r="K223" s="34" t="s">
        <v>65</v>
      </c>
      <c r="L223" s="77">
        <v>223</v>
      </c>
      <c r="M223" s="77"/>
      <c r="N223" s="72"/>
      <c r="O223" s="79" t="s">
        <v>364</v>
      </c>
      <c r="P223" s="81">
        <v>43777.802881944444</v>
      </c>
      <c r="Q223" s="79" t="s">
        <v>435</v>
      </c>
      <c r="R223" s="79"/>
      <c r="S223" s="79"/>
      <c r="T223" s="79" t="s">
        <v>524</v>
      </c>
      <c r="U223" s="79"/>
      <c r="V223" s="82" t="s">
        <v>642</v>
      </c>
      <c r="W223" s="81">
        <v>43777.802881944444</v>
      </c>
      <c r="X223" s="82" t="s">
        <v>756</v>
      </c>
      <c r="Y223" s="79"/>
      <c r="Z223" s="79"/>
      <c r="AA223" s="85" t="s">
        <v>883</v>
      </c>
      <c r="AB223" s="79"/>
      <c r="AC223" s="79" t="b">
        <v>0</v>
      </c>
      <c r="AD223" s="79">
        <v>0</v>
      </c>
      <c r="AE223" s="85" t="s">
        <v>913</v>
      </c>
      <c r="AF223" s="79" t="b">
        <v>0</v>
      </c>
      <c r="AG223" s="79" t="s">
        <v>922</v>
      </c>
      <c r="AH223" s="79"/>
      <c r="AI223" s="85" t="s">
        <v>913</v>
      </c>
      <c r="AJ223" s="79" t="b">
        <v>0</v>
      </c>
      <c r="AK223" s="79">
        <v>2</v>
      </c>
      <c r="AL223" s="85" t="s">
        <v>884</v>
      </c>
      <c r="AM223" s="79" t="s">
        <v>934</v>
      </c>
      <c r="AN223" s="79" t="b">
        <v>0</v>
      </c>
      <c r="AO223" s="85" t="s">
        <v>884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8</v>
      </c>
      <c r="BC223" s="78" t="str">
        <f>REPLACE(INDEX(GroupVertices[Group],MATCH(Edges[[#This Row],[Vertex 2]],GroupVertices[Vertex],0)),1,1,"")</f>
        <v>8</v>
      </c>
      <c r="BD223" s="48"/>
      <c r="BE223" s="49"/>
      <c r="BF223" s="48"/>
      <c r="BG223" s="49"/>
      <c r="BH223" s="48"/>
      <c r="BI223" s="49"/>
      <c r="BJ223" s="48"/>
      <c r="BK223" s="49"/>
      <c r="BL223" s="48"/>
    </row>
    <row r="224" spans="1:64" ht="15">
      <c r="A224" s="64" t="s">
        <v>286</v>
      </c>
      <c r="B224" s="64" t="s">
        <v>287</v>
      </c>
      <c r="C224" s="65" t="s">
        <v>2830</v>
      </c>
      <c r="D224" s="66">
        <v>3</v>
      </c>
      <c r="E224" s="67" t="s">
        <v>132</v>
      </c>
      <c r="F224" s="68">
        <v>35</v>
      </c>
      <c r="G224" s="65"/>
      <c r="H224" s="69"/>
      <c r="I224" s="70"/>
      <c r="J224" s="70"/>
      <c r="K224" s="34" t="s">
        <v>65</v>
      </c>
      <c r="L224" s="77">
        <v>224</v>
      </c>
      <c r="M224" s="77"/>
      <c r="N224" s="72"/>
      <c r="O224" s="79" t="s">
        <v>364</v>
      </c>
      <c r="P224" s="81">
        <v>43777.802881944444</v>
      </c>
      <c r="Q224" s="79" t="s">
        <v>435</v>
      </c>
      <c r="R224" s="79"/>
      <c r="S224" s="79"/>
      <c r="T224" s="79" t="s">
        <v>524</v>
      </c>
      <c r="U224" s="79"/>
      <c r="V224" s="82" t="s">
        <v>642</v>
      </c>
      <c r="W224" s="81">
        <v>43777.802881944444</v>
      </c>
      <c r="X224" s="82" t="s">
        <v>756</v>
      </c>
      <c r="Y224" s="79"/>
      <c r="Z224" s="79"/>
      <c r="AA224" s="85" t="s">
        <v>883</v>
      </c>
      <c r="AB224" s="79"/>
      <c r="AC224" s="79" t="b">
        <v>0</v>
      </c>
      <c r="AD224" s="79">
        <v>0</v>
      </c>
      <c r="AE224" s="85" t="s">
        <v>913</v>
      </c>
      <c r="AF224" s="79" t="b">
        <v>0</v>
      </c>
      <c r="AG224" s="79" t="s">
        <v>922</v>
      </c>
      <c r="AH224" s="79"/>
      <c r="AI224" s="85" t="s">
        <v>913</v>
      </c>
      <c r="AJ224" s="79" t="b">
        <v>0</v>
      </c>
      <c r="AK224" s="79">
        <v>2</v>
      </c>
      <c r="AL224" s="85" t="s">
        <v>884</v>
      </c>
      <c r="AM224" s="79" t="s">
        <v>934</v>
      </c>
      <c r="AN224" s="79" t="b">
        <v>0</v>
      </c>
      <c r="AO224" s="85" t="s">
        <v>884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8</v>
      </c>
      <c r="BC224" s="78" t="str">
        <f>REPLACE(INDEX(GroupVertices[Group],MATCH(Edges[[#This Row],[Vertex 2]],GroupVertices[Vertex],0)),1,1,"")</f>
        <v>8</v>
      </c>
      <c r="BD224" s="48">
        <v>1</v>
      </c>
      <c r="BE224" s="49">
        <v>12.5</v>
      </c>
      <c r="BF224" s="48">
        <v>0</v>
      </c>
      <c r="BG224" s="49">
        <v>0</v>
      </c>
      <c r="BH224" s="48">
        <v>0</v>
      </c>
      <c r="BI224" s="49">
        <v>0</v>
      </c>
      <c r="BJ224" s="48">
        <v>7</v>
      </c>
      <c r="BK224" s="49">
        <v>87.5</v>
      </c>
      <c r="BL224" s="48">
        <v>8</v>
      </c>
    </row>
    <row r="225" spans="1:64" ht="15">
      <c r="A225" s="64" t="s">
        <v>287</v>
      </c>
      <c r="B225" s="64" t="s">
        <v>357</v>
      </c>
      <c r="C225" s="65" t="s">
        <v>2830</v>
      </c>
      <c r="D225" s="66">
        <v>3</v>
      </c>
      <c r="E225" s="67" t="s">
        <v>132</v>
      </c>
      <c r="F225" s="68">
        <v>35</v>
      </c>
      <c r="G225" s="65"/>
      <c r="H225" s="69"/>
      <c r="I225" s="70"/>
      <c r="J225" s="70"/>
      <c r="K225" s="34" t="s">
        <v>65</v>
      </c>
      <c r="L225" s="77">
        <v>225</v>
      </c>
      <c r="M225" s="77"/>
      <c r="N225" s="72"/>
      <c r="O225" s="79" t="s">
        <v>365</v>
      </c>
      <c r="P225" s="81">
        <v>43777.802407407406</v>
      </c>
      <c r="Q225" s="79" t="s">
        <v>436</v>
      </c>
      <c r="R225" s="79"/>
      <c r="S225" s="79"/>
      <c r="T225" s="79" t="s">
        <v>524</v>
      </c>
      <c r="U225" s="79"/>
      <c r="V225" s="82" t="s">
        <v>643</v>
      </c>
      <c r="W225" s="81">
        <v>43777.802407407406</v>
      </c>
      <c r="X225" s="82" t="s">
        <v>757</v>
      </c>
      <c r="Y225" s="79"/>
      <c r="Z225" s="79"/>
      <c r="AA225" s="85" t="s">
        <v>884</v>
      </c>
      <c r="AB225" s="85" t="s">
        <v>910</v>
      </c>
      <c r="AC225" s="79" t="b">
        <v>0</v>
      </c>
      <c r="AD225" s="79">
        <v>3</v>
      </c>
      <c r="AE225" s="85" t="s">
        <v>919</v>
      </c>
      <c r="AF225" s="79" t="b">
        <v>0</v>
      </c>
      <c r="AG225" s="79" t="s">
        <v>922</v>
      </c>
      <c r="AH225" s="79"/>
      <c r="AI225" s="85" t="s">
        <v>913</v>
      </c>
      <c r="AJ225" s="79" t="b">
        <v>0</v>
      </c>
      <c r="AK225" s="79">
        <v>2</v>
      </c>
      <c r="AL225" s="85" t="s">
        <v>913</v>
      </c>
      <c r="AM225" s="79" t="s">
        <v>934</v>
      </c>
      <c r="AN225" s="79" t="b">
        <v>0</v>
      </c>
      <c r="AO225" s="85" t="s">
        <v>910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8</v>
      </c>
      <c r="BC225" s="78" t="str">
        <f>REPLACE(INDEX(GroupVertices[Group],MATCH(Edges[[#This Row],[Vertex 2]],GroupVertices[Vertex],0)),1,1,"")</f>
        <v>8</v>
      </c>
      <c r="BD225" s="48">
        <v>1</v>
      </c>
      <c r="BE225" s="49">
        <v>16.666666666666668</v>
      </c>
      <c r="BF225" s="48">
        <v>0</v>
      </c>
      <c r="BG225" s="49">
        <v>0</v>
      </c>
      <c r="BH225" s="48">
        <v>0</v>
      </c>
      <c r="BI225" s="49">
        <v>0</v>
      </c>
      <c r="BJ225" s="48">
        <v>5</v>
      </c>
      <c r="BK225" s="49">
        <v>83.33333333333333</v>
      </c>
      <c r="BL225" s="48">
        <v>6</v>
      </c>
    </row>
    <row r="226" spans="1:64" ht="15">
      <c r="A226" s="64" t="s">
        <v>288</v>
      </c>
      <c r="B226" s="64" t="s">
        <v>357</v>
      </c>
      <c r="C226" s="65" t="s">
        <v>2830</v>
      </c>
      <c r="D226" s="66">
        <v>3</v>
      </c>
      <c r="E226" s="67" t="s">
        <v>132</v>
      </c>
      <c r="F226" s="68">
        <v>35</v>
      </c>
      <c r="G226" s="65"/>
      <c r="H226" s="69"/>
      <c r="I226" s="70"/>
      <c r="J226" s="70"/>
      <c r="K226" s="34" t="s">
        <v>65</v>
      </c>
      <c r="L226" s="77">
        <v>226</v>
      </c>
      <c r="M226" s="77"/>
      <c r="N226" s="72"/>
      <c r="O226" s="79" t="s">
        <v>364</v>
      </c>
      <c r="P226" s="81">
        <v>43778.08069444444</v>
      </c>
      <c r="Q226" s="79" t="s">
        <v>435</v>
      </c>
      <c r="R226" s="79"/>
      <c r="S226" s="79"/>
      <c r="T226" s="79" t="s">
        <v>524</v>
      </c>
      <c r="U226" s="79"/>
      <c r="V226" s="82" t="s">
        <v>644</v>
      </c>
      <c r="W226" s="81">
        <v>43778.08069444444</v>
      </c>
      <c r="X226" s="82" t="s">
        <v>758</v>
      </c>
      <c r="Y226" s="79"/>
      <c r="Z226" s="79"/>
      <c r="AA226" s="85" t="s">
        <v>885</v>
      </c>
      <c r="AB226" s="79"/>
      <c r="AC226" s="79" t="b">
        <v>0</v>
      </c>
      <c r="AD226" s="79">
        <v>0</v>
      </c>
      <c r="AE226" s="85" t="s">
        <v>913</v>
      </c>
      <c r="AF226" s="79" t="b">
        <v>0</v>
      </c>
      <c r="AG226" s="79" t="s">
        <v>922</v>
      </c>
      <c r="AH226" s="79"/>
      <c r="AI226" s="85" t="s">
        <v>913</v>
      </c>
      <c r="AJ226" s="79" t="b">
        <v>0</v>
      </c>
      <c r="AK226" s="79">
        <v>2</v>
      </c>
      <c r="AL226" s="85" t="s">
        <v>884</v>
      </c>
      <c r="AM226" s="79" t="s">
        <v>933</v>
      </c>
      <c r="AN226" s="79" t="b">
        <v>0</v>
      </c>
      <c r="AO226" s="85" t="s">
        <v>884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8</v>
      </c>
      <c r="BC226" s="78" t="str">
        <f>REPLACE(INDEX(GroupVertices[Group],MATCH(Edges[[#This Row],[Vertex 2]],GroupVertices[Vertex],0)),1,1,"")</f>
        <v>8</v>
      </c>
      <c r="BD226" s="48"/>
      <c r="BE226" s="49"/>
      <c r="BF226" s="48"/>
      <c r="BG226" s="49"/>
      <c r="BH226" s="48"/>
      <c r="BI226" s="49"/>
      <c r="BJ226" s="48"/>
      <c r="BK226" s="49"/>
      <c r="BL226" s="48"/>
    </row>
    <row r="227" spans="1:64" ht="15">
      <c r="A227" s="64" t="s">
        <v>288</v>
      </c>
      <c r="B227" s="64" t="s">
        <v>287</v>
      </c>
      <c r="C227" s="65" t="s">
        <v>2830</v>
      </c>
      <c r="D227" s="66">
        <v>3</v>
      </c>
      <c r="E227" s="67" t="s">
        <v>132</v>
      </c>
      <c r="F227" s="68">
        <v>35</v>
      </c>
      <c r="G227" s="65"/>
      <c r="H227" s="69"/>
      <c r="I227" s="70"/>
      <c r="J227" s="70"/>
      <c r="K227" s="34" t="s">
        <v>65</v>
      </c>
      <c r="L227" s="77">
        <v>227</v>
      </c>
      <c r="M227" s="77"/>
      <c r="N227" s="72"/>
      <c r="O227" s="79" t="s">
        <v>364</v>
      </c>
      <c r="P227" s="81">
        <v>43778.08069444444</v>
      </c>
      <c r="Q227" s="79" t="s">
        <v>435</v>
      </c>
      <c r="R227" s="79"/>
      <c r="S227" s="79"/>
      <c r="T227" s="79" t="s">
        <v>524</v>
      </c>
      <c r="U227" s="79"/>
      <c r="V227" s="82" t="s">
        <v>644</v>
      </c>
      <c r="W227" s="81">
        <v>43778.08069444444</v>
      </c>
      <c r="X227" s="82" t="s">
        <v>758</v>
      </c>
      <c r="Y227" s="79"/>
      <c r="Z227" s="79"/>
      <c r="AA227" s="85" t="s">
        <v>885</v>
      </c>
      <c r="AB227" s="79"/>
      <c r="AC227" s="79" t="b">
        <v>0</v>
      </c>
      <c r="AD227" s="79">
        <v>0</v>
      </c>
      <c r="AE227" s="85" t="s">
        <v>913</v>
      </c>
      <c r="AF227" s="79" t="b">
        <v>0</v>
      </c>
      <c r="AG227" s="79" t="s">
        <v>922</v>
      </c>
      <c r="AH227" s="79"/>
      <c r="AI227" s="85" t="s">
        <v>913</v>
      </c>
      <c r="AJ227" s="79" t="b">
        <v>0</v>
      </c>
      <c r="AK227" s="79">
        <v>2</v>
      </c>
      <c r="AL227" s="85" t="s">
        <v>884</v>
      </c>
      <c r="AM227" s="79" t="s">
        <v>933</v>
      </c>
      <c r="AN227" s="79" t="b">
        <v>0</v>
      </c>
      <c r="AO227" s="85" t="s">
        <v>884</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8</v>
      </c>
      <c r="BC227" s="78" t="str">
        <f>REPLACE(INDEX(GroupVertices[Group],MATCH(Edges[[#This Row],[Vertex 2]],GroupVertices[Vertex],0)),1,1,"")</f>
        <v>8</v>
      </c>
      <c r="BD227" s="48">
        <v>1</v>
      </c>
      <c r="BE227" s="49">
        <v>12.5</v>
      </c>
      <c r="BF227" s="48">
        <v>0</v>
      </c>
      <c r="BG227" s="49">
        <v>0</v>
      </c>
      <c r="BH227" s="48">
        <v>0</v>
      </c>
      <c r="BI227" s="49">
        <v>0</v>
      </c>
      <c r="BJ227" s="48">
        <v>7</v>
      </c>
      <c r="BK227" s="49">
        <v>87.5</v>
      </c>
      <c r="BL227" s="48">
        <v>8</v>
      </c>
    </row>
    <row r="228" spans="1:64" ht="15">
      <c r="A228" s="64" t="s">
        <v>284</v>
      </c>
      <c r="B228" s="64" t="s">
        <v>358</v>
      </c>
      <c r="C228" s="65" t="s">
        <v>2830</v>
      </c>
      <c r="D228" s="66">
        <v>3</v>
      </c>
      <c r="E228" s="67" t="s">
        <v>132</v>
      </c>
      <c r="F228" s="68">
        <v>35</v>
      </c>
      <c r="G228" s="65"/>
      <c r="H228" s="69"/>
      <c r="I228" s="70"/>
      <c r="J228" s="70"/>
      <c r="K228" s="34" t="s">
        <v>65</v>
      </c>
      <c r="L228" s="77">
        <v>228</v>
      </c>
      <c r="M228" s="77"/>
      <c r="N228" s="72"/>
      <c r="O228" s="79" t="s">
        <v>364</v>
      </c>
      <c r="P228" s="81">
        <v>43756.25309027778</v>
      </c>
      <c r="Q228" s="79" t="s">
        <v>431</v>
      </c>
      <c r="R228" s="82" t="s">
        <v>491</v>
      </c>
      <c r="S228" s="79" t="s">
        <v>520</v>
      </c>
      <c r="T228" s="79" t="s">
        <v>552</v>
      </c>
      <c r="U228" s="79"/>
      <c r="V228" s="82" t="s">
        <v>640</v>
      </c>
      <c r="W228" s="81">
        <v>43756.25309027778</v>
      </c>
      <c r="X228" s="82" t="s">
        <v>751</v>
      </c>
      <c r="Y228" s="79"/>
      <c r="Z228" s="79"/>
      <c r="AA228" s="85" t="s">
        <v>878</v>
      </c>
      <c r="AB228" s="79"/>
      <c r="AC228" s="79" t="b">
        <v>0</v>
      </c>
      <c r="AD228" s="79">
        <v>4</v>
      </c>
      <c r="AE228" s="85" t="s">
        <v>913</v>
      </c>
      <c r="AF228" s="79" t="b">
        <v>0</v>
      </c>
      <c r="AG228" s="79" t="s">
        <v>922</v>
      </c>
      <c r="AH228" s="79"/>
      <c r="AI228" s="85" t="s">
        <v>913</v>
      </c>
      <c r="AJ228" s="79" t="b">
        <v>0</v>
      </c>
      <c r="AK228" s="79">
        <v>2</v>
      </c>
      <c r="AL228" s="85" t="s">
        <v>913</v>
      </c>
      <c r="AM228" s="79" t="s">
        <v>930</v>
      </c>
      <c r="AN228" s="79" t="b">
        <v>0</v>
      </c>
      <c r="AO228" s="85" t="s">
        <v>878</v>
      </c>
      <c r="AP228" s="79" t="s">
        <v>945</v>
      </c>
      <c r="AQ228" s="79">
        <v>0</v>
      </c>
      <c r="AR228" s="79">
        <v>0</v>
      </c>
      <c r="AS228" s="79"/>
      <c r="AT228" s="79"/>
      <c r="AU228" s="79"/>
      <c r="AV228" s="79"/>
      <c r="AW228" s="79"/>
      <c r="AX228" s="79"/>
      <c r="AY228" s="79"/>
      <c r="AZ228" s="79"/>
      <c r="BA228">
        <v>1</v>
      </c>
      <c r="BB228" s="78" t="str">
        <f>REPLACE(INDEX(GroupVertices[Group],MATCH(Edges[[#This Row],[Vertex 1]],GroupVertices[Vertex],0)),1,1,"")</f>
        <v>5</v>
      </c>
      <c r="BC228" s="78" t="str">
        <f>REPLACE(INDEX(GroupVertices[Group],MATCH(Edges[[#This Row],[Vertex 2]],GroupVertices[Vertex],0)),1,1,"")</f>
        <v>5</v>
      </c>
      <c r="BD228" s="48"/>
      <c r="BE228" s="49"/>
      <c r="BF228" s="48"/>
      <c r="BG228" s="49"/>
      <c r="BH228" s="48"/>
      <c r="BI228" s="49"/>
      <c r="BJ228" s="48"/>
      <c r="BK228" s="49"/>
      <c r="BL228" s="48"/>
    </row>
    <row r="229" spans="1:64" ht="15">
      <c r="A229" s="64" t="s">
        <v>289</v>
      </c>
      <c r="B229" s="64" t="s">
        <v>358</v>
      </c>
      <c r="C229" s="65" t="s">
        <v>2830</v>
      </c>
      <c r="D229" s="66">
        <v>3</v>
      </c>
      <c r="E229" s="67" t="s">
        <v>132</v>
      </c>
      <c r="F229" s="68">
        <v>35</v>
      </c>
      <c r="G229" s="65"/>
      <c r="H229" s="69"/>
      <c r="I229" s="70"/>
      <c r="J229" s="70"/>
      <c r="K229" s="34" t="s">
        <v>65</v>
      </c>
      <c r="L229" s="77">
        <v>229</v>
      </c>
      <c r="M229" s="77"/>
      <c r="N229" s="72"/>
      <c r="O229" s="79" t="s">
        <v>364</v>
      </c>
      <c r="P229" s="81">
        <v>43772.02247685185</v>
      </c>
      <c r="Q229" s="79" t="s">
        <v>437</v>
      </c>
      <c r="R229" s="82" t="s">
        <v>491</v>
      </c>
      <c r="S229" s="79" t="s">
        <v>520</v>
      </c>
      <c r="T229" s="79"/>
      <c r="U229" s="79"/>
      <c r="V229" s="82" t="s">
        <v>645</v>
      </c>
      <c r="W229" s="81">
        <v>43772.02247685185</v>
      </c>
      <c r="X229" s="82" t="s">
        <v>759</v>
      </c>
      <c r="Y229" s="79"/>
      <c r="Z229" s="79"/>
      <c r="AA229" s="85" t="s">
        <v>886</v>
      </c>
      <c r="AB229" s="79"/>
      <c r="AC229" s="79" t="b">
        <v>0</v>
      </c>
      <c r="AD229" s="79">
        <v>0</v>
      </c>
      <c r="AE229" s="85" t="s">
        <v>913</v>
      </c>
      <c r="AF229" s="79" t="b">
        <v>0</v>
      </c>
      <c r="AG229" s="79" t="s">
        <v>922</v>
      </c>
      <c r="AH229" s="79"/>
      <c r="AI229" s="85" t="s">
        <v>913</v>
      </c>
      <c r="AJ229" s="79" t="b">
        <v>0</v>
      </c>
      <c r="AK229" s="79">
        <v>2</v>
      </c>
      <c r="AL229" s="85" t="s">
        <v>878</v>
      </c>
      <c r="AM229" s="79" t="s">
        <v>934</v>
      </c>
      <c r="AN229" s="79" t="b">
        <v>0</v>
      </c>
      <c r="AO229" s="85" t="s">
        <v>878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5</v>
      </c>
      <c r="BC229" s="78" t="str">
        <f>REPLACE(INDEX(GroupVertices[Group],MATCH(Edges[[#This Row],[Vertex 2]],GroupVertices[Vertex],0)),1,1,"")</f>
        <v>5</v>
      </c>
      <c r="BD229" s="48"/>
      <c r="BE229" s="49"/>
      <c r="BF229" s="48"/>
      <c r="BG229" s="49"/>
      <c r="BH229" s="48"/>
      <c r="BI229" s="49"/>
      <c r="BJ229" s="48"/>
      <c r="BK229" s="49"/>
      <c r="BL229" s="48"/>
    </row>
    <row r="230" spans="1:64" ht="15">
      <c r="A230" s="64" t="s">
        <v>284</v>
      </c>
      <c r="B230" s="64" t="s">
        <v>359</v>
      </c>
      <c r="C230" s="65" t="s">
        <v>2830</v>
      </c>
      <c r="D230" s="66">
        <v>3</v>
      </c>
      <c r="E230" s="67" t="s">
        <v>132</v>
      </c>
      <c r="F230" s="68">
        <v>35</v>
      </c>
      <c r="G230" s="65"/>
      <c r="H230" s="69"/>
      <c r="I230" s="70"/>
      <c r="J230" s="70"/>
      <c r="K230" s="34" t="s">
        <v>65</v>
      </c>
      <c r="L230" s="77">
        <v>230</v>
      </c>
      <c r="M230" s="77"/>
      <c r="N230" s="72"/>
      <c r="O230" s="79" t="s">
        <v>364</v>
      </c>
      <c r="P230" s="81">
        <v>43756.25309027778</v>
      </c>
      <c r="Q230" s="79" t="s">
        <v>431</v>
      </c>
      <c r="R230" s="82" t="s">
        <v>491</v>
      </c>
      <c r="S230" s="79" t="s">
        <v>520</v>
      </c>
      <c r="T230" s="79" t="s">
        <v>552</v>
      </c>
      <c r="U230" s="79"/>
      <c r="V230" s="82" t="s">
        <v>640</v>
      </c>
      <c r="W230" s="81">
        <v>43756.25309027778</v>
      </c>
      <c r="X230" s="82" t="s">
        <v>751</v>
      </c>
      <c r="Y230" s="79"/>
      <c r="Z230" s="79"/>
      <c r="AA230" s="85" t="s">
        <v>878</v>
      </c>
      <c r="AB230" s="79"/>
      <c r="AC230" s="79" t="b">
        <v>0</v>
      </c>
      <c r="AD230" s="79">
        <v>4</v>
      </c>
      <c r="AE230" s="85" t="s">
        <v>913</v>
      </c>
      <c r="AF230" s="79" t="b">
        <v>0</v>
      </c>
      <c r="AG230" s="79" t="s">
        <v>922</v>
      </c>
      <c r="AH230" s="79"/>
      <c r="AI230" s="85" t="s">
        <v>913</v>
      </c>
      <c r="AJ230" s="79" t="b">
        <v>0</v>
      </c>
      <c r="AK230" s="79">
        <v>2</v>
      </c>
      <c r="AL230" s="85" t="s">
        <v>913</v>
      </c>
      <c r="AM230" s="79" t="s">
        <v>930</v>
      </c>
      <c r="AN230" s="79" t="b">
        <v>0</v>
      </c>
      <c r="AO230" s="85" t="s">
        <v>878</v>
      </c>
      <c r="AP230" s="79" t="s">
        <v>945</v>
      </c>
      <c r="AQ230" s="79">
        <v>0</v>
      </c>
      <c r="AR230" s="79">
        <v>0</v>
      </c>
      <c r="AS230" s="79"/>
      <c r="AT230" s="79"/>
      <c r="AU230" s="79"/>
      <c r="AV230" s="79"/>
      <c r="AW230" s="79"/>
      <c r="AX230" s="79"/>
      <c r="AY230" s="79"/>
      <c r="AZ230" s="79"/>
      <c r="BA230">
        <v>1</v>
      </c>
      <c r="BB230" s="78" t="str">
        <f>REPLACE(INDEX(GroupVertices[Group],MATCH(Edges[[#This Row],[Vertex 1]],GroupVertices[Vertex],0)),1,1,"")</f>
        <v>5</v>
      </c>
      <c r="BC230" s="78" t="str">
        <f>REPLACE(INDEX(GroupVertices[Group],MATCH(Edges[[#This Row],[Vertex 2]],GroupVertices[Vertex],0)),1,1,"")</f>
        <v>5</v>
      </c>
      <c r="BD230" s="48"/>
      <c r="BE230" s="49"/>
      <c r="BF230" s="48"/>
      <c r="BG230" s="49"/>
      <c r="BH230" s="48"/>
      <c r="BI230" s="49"/>
      <c r="BJ230" s="48"/>
      <c r="BK230" s="49"/>
      <c r="BL230" s="48"/>
    </row>
    <row r="231" spans="1:64" ht="15">
      <c r="A231" s="64" t="s">
        <v>289</v>
      </c>
      <c r="B231" s="64" t="s">
        <v>359</v>
      </c>
      <c r="C231" s="65" t="s">
        <v>2830</v>
      </c>
      <c r="D231" s="66">
        <v>3</v>
      </c>
      <c r="E231" s="67" t="s">
        <v>132</v>
      </c>
      <c r="F231" s="68">
        <v>35</v>
      </c>
      <c r="G231" s="65"/>
      <c r="H231" s="69"/>
      <c r="I231" s="70"/>
      <c r="J231" s="70"/>
      <c r="K231" s="34" t="s">
        <v>65</v>
      </c>
      <c r="L231" s="77">
        <v>231</v>
      </c>
      <c r="M231" s="77"/>
      <c r="N231" s="72"/>
      <c r="O231" s="79" t="s">
        <v>364</v>
      </c>
      <c r="P231" s="81">
        <v>43772.02247685185</v>
      </c>
      <c r="Q231" s="79" t="s">
        <v>437</v>
      </c>
      <c r="R231" s="82" t="s">
        <v>491</v>
      </c>
      <c r="S231" s="79" t="s">
        <v>520</v>
      </c>
      <c r="T231" s="79"/>
      <c r="U231" s="79"/>
      <c r="V231" s="82" t="s">
        <v>645</v>
      </c>
      <c r="W231" s="81">
        <v>43772.02247685185</v>
      </c>
      <c r="X231" s="82" t="s">
        <v>759</v>
      </c>
      <c r="Y231" s="79"/>
      <c r="Z231" s="79"/>
      <c r="AA231" s="85" t="s">
        <v>886</v>
      </c>
      <c r="AB231" s="79"/>
      <c r="AC231" s="79" t="b">
        <v>0</v>
      </c>
      <c r="AD231" s="79">
        <v>0</v>
      </c>
      <c r="AE231" s="85" t="s">
        <v>913</v>
      </c>
      <c r="AF231" s="79" t="b">
        <v>0</v>
      </c>
      <c r="AG231" s="79" t="s">
        <v>922</v>
      </c>
      <c r="AH231" s="79"/>
      <c r="AI231" s="85" t="s">
        <v>913</v>
      </c>
      <c r="AJ231" s="79" t="b">
        <v>0</v>
      </c>
      <c r="AK231" s="79">
        <v>2</v>
      </c>
      <c r="AL231" s="85" t="s">
        <v>878</v>
      </c>
      <c r="AM231" s="79" t="s">
        <v>934</v>
      </c>
      <c r="AN231" s="79" t="b">
        <v>0</v>
      </c>
      <c r="AO231" s="85" t="s">
        <v>878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5</v>
      </c>
      <c r="BC231" s="78" t="str">
        <f>REPLACE(INDEX(GroupVertices[Group],MATCH(Edges[[#This Row],[Vertex 2]],GroupVertices[Vertex],0)),1,1,"")</f>
        <v>5</v>
      </c>
      <c r="BD231" s="48"/>
      <c r="BE231" s="49"/>
      <c r="BF231" s="48"/>
      <c r="BG231" s="49"/>
      <c r="BH231" s="48"/>
      <c r="BI231" s="49"/>
      <c r="BJ231" s="48"/>
      <c r="BK231" s="49"/>
      <c r="BL231" s="48"/>
    </row>
    <row r="232" spans="1:64" ht="15">
      <c r="A232" s="64" t="s">
        <v>284</v>
      </c>
      <c r="B232" s="64" t="s">
        <v>360</v>
      </c>
      <c r="C232" s="65" t="s">
        <v>2830</v>
      </c>
      <c r="D232" s="66">
        <v>3</v>
      </c>
      <c r="E232" s="67" t="s">
        <v>132</v>
      </c>
      <c r="F232" s="68">
        <v>35</v>
      </c>
      <c r="G232" s="65"/>
      <c r="H232" s="69"/>
      <c r="I232" s="70"/>
      <c r="J232" s="70"/>
      <c r="K232" s="34" t="s">
        <v>65</v>
      </c>
      <c r="L232" s="77">
        <v>232</v>
      </c>
      <c r="M232" s="77"/>
      <c r="N232" s="72"/>
      <c r="O232" s="79" t="s">
        <v>364</v>
      </c>
      <c r="P232" s="81">
        <v>43756.25309027778</v>
      </c>
      <c r="Q232" s="79" t="s">
        <v>431</v>
      </c>
      <c r="R232" s="82" t="s">
        <v>491</v>
      </c>
      <c r="S232" s="79" t="s">
        <v>520</v>
      </c>
      <c r="T232" s="79" t="s">
        <v>552</v>
      </c>
      <c r="U232" s="79"/>
      <c r="V232" s="82" t="s">
        <v>640</v>
      </c>
      <c r="W232" s="81">
        <v>43756.25309027778</v>
      </c>
      <c r="X232" s="82" t="s">
        <v>751</v>
      </c>
      <c r="Y232" s="79"/>
      <c r="Z232" s="79"/>
      <c r="AA232" s="85" t="s">
        <v>878</v>
      </c>
      <c r="AB232" s="79"/>
      <c r="AC232" s="79" t="b">
        <v>0</v>
      </c>
      <c r="AD232" s="79">
        <v>4</v>
      </c>
      <c r="AE232" s="85" t="s">
        <v>913</v>
      </c>
      <c r="AF232" s="79" t="b">
        <v>0</v>
      </c>
      <c r="AG232" s="79" t="s">
        <v>922</v>
      </c>
      <c r="AH232" s="79"/>
      <c r="AI232" s="85" t="s">
        <v>913</v>
      </c>
      <c r="AJ232" s="79" t="b">
        <v>0</v>
      </c>
      <c r="AK232" s="79">
        <v>2</v>
      </c>
      <c r="AL232" s="85" t="s">
        <v>913</v>
      </c>
      <c r="AM232" s="79" t="s">
        <v>930</v>
      </c>
      <c r="AN232" s="79" t="b">
        <v>0</v>
      </c>
      <c r="AO232" s="85" t="s">
        <v>878</v>
      </c>
      <c r="AP232" s="79" t="s">
        <v>945</v>
      </c>
      <c r="AQ232" s="79">
        <v>0</v>
      </c>
      <c r="AR232" s="79">
        <v>0</v>
      </c>
      <c r="AS232" s="79"/>
      <c r="AT232" s="79"/>
      <c r="AU232" s="79"/>
      <c r="AV232" s="79"/>
      <c r="AW232" s="79"/>
      <c r="AX232" s="79"/>
      <c r="AY232" s="79"/>
      <c r="AZ232" s="79"/>
      <c r="BA232">
        <v>1</v>
      </c>
      <c r="BB232" s="78" t="str">
        <f>REPLACE(INDEX(GroupVertices[Group],MATCH(Edges[[#This Row],[Vertex 1]],GroupVertices[Vertex],0)),1,1,"")</f>
        <v>5</v>
      </c>
      <c r="BC232" s="78" t="str">
        <f>REPLACE(INDEX(GroupVertices[Group],MATCH(Edges[[#This Row],[Vertex 2]],GroupVertices[Vertex],0)),1,1,"")</f>
        <v>5</v>
      </c>
      <c r="BD232" s="48"/>
      <c r="BE232" s="49"/>
      <c r="BF232" s="48"/>
      <c r="BG232" s="49"/>
      <c r="BH232" s="48"/>
      <c r="BI232" s="49"/>
      <c r="BJ232" s="48"/>
      <c r="BK232" s="49"/>
      <c r="BL232" s="48"/>
    </row>
    <row r="233" spans="1:64" ht="15">
      <c r="A233" s="64" t="s">
        <v>289</v>
      </c>
      <c r="B233" s="64" t="s">
        <v>360</v>
      </c>
      <c r="C233" s="65" t="s">
        <v>2830</v>
      </c>
      <c r="D233" s="66">
        <v>3</v>
      </c>
      <c r="E233" s="67" t="s">
        <v>132</v>
      </c>
      <c r="F233" s="68">
        <v>35</v>
      </c>
      <c r="G233" s="65"/>
      <c r="H233" s="69"/>
      <c r="I233" s="70"/>
      <c r="J233" s="70"/>
      <c r="K233" s="34" t="s">
        <v>65</v>
      </c>
      <c r="L233" s="77">
        <v>233</v>
      </c>
      <c r="M233" s="77"/>
      <c r="N233" s="72"/>
      <c r="O233" s="79" t="s">
        <v>364</v>
      </c>
      <c r="P233" s="81">
        <v>43772.02247685185</v>
      </c>
      <c r="Q233" s="79" t="s">
        <v>437</v>
      </c>
      <c r="R233" s="82" t="s">
        <v>491</v>
      </c>
      <c r="S233" s="79" t="s">
        <v>520</v>
      </c>
      <c r="T233" s="79"/>
      <c r="U233" s="79"/>
      <c r="V233" s="82" t="s">
        <v>645</v>
      </c>
      <c r="W233" s="81">
        <v>43772.02247685185</v>
      </c>
      <c r="X233" s="82" t="s">
        <v>759</v>
      </c>
      <c r="Y233" s="79"/>
      <c r="Z233" s="79"/>
      <c r="AA233" s="85" t="s">
        <v>886</v>
      </c>
      <c r="AB233" s="79"/>
      <c r="AC233" s="79" t="b">
        <v>0</v>
      </c>
      <c r="AD233" s="79">
        <v>0</v>
      </c>
      <c r="AE233" s="85" t="s">
        <v>913</v>
      </c>
      <c r="AF233" s="79" t="b">
        <v>0</v>
      </c>
      <c r="AG233" s="79" t="s">
        <v>922</v>
      </c>
      <c r="AH233" s="79"/>
      <c r="AI233" s="85" t="s">
        <v>913</v>
      </c>
      <c r="AJ233" s="79" t="b">
        <v>0</v>
      </c>
      <c r="AK233" s="79">
        <v>2</v>
      </c>
      <c r="AL233" s="85" t="s">
        <v>878</v>
      </c>
      <c r="AM233" s="79" t="s">
        <v>934</v>
      </c>
      <c r="AN233" s="79" t="b">
        <v>0</v>
      </c>
      <c r="AO233" s="85" t="s">
        <v>878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5</v>
      </c>
      <c r="BD233" s="48"/>
      <c r="BE233" s="49"/>
      <c r="BF233" s="48"/>
      <c r="BG233" s="49"/>
      <c r="BH233" s="48"/>
      <c r="BI233" s="49"/>
      <c r="BJ233" s="48"/>
      <c r="BK233" s="49"/>
      <c r="BL233" s="48"/>
    </row>
    <row r="234" spans="1:64" ht="15">
      <c r="A234" s="64" t="s">
        <v>268</v>
      </c>
      <c r="B234" s="64" t="s">
        <v>268</v>
      </c>
      <c r="C234" s="65" t="s">
        <v>2831</v>
      </c>
      <c r="D234" s="66">
        <v>10</v>
      </c>
      <c r="E234" s="67" t="s">
        <v>136</v>
      </c>
      <c r="F234" s="68">
        <v>12</v>
      </c>
      <c r="G234" s="65"/>
      <c r="H234" s="69"/>
      <c r="I234" s="70"/>
      <c r="J234" s="70"/>
      <c r="K234" s="34" t="s">
        <v>65</v>
      </c>
      <c r="L234" s="77">
        <v>234</v>
      </c>
      <c r="M234" s="77"/>
      <c r="N234" s="72"/>
      <c r="O234" s="79" t="s">
        <v>176</v>
      </c>
      <c r="P234" s="81">
        <v>43770.78144675926</v>
      </c>
      <c r="Q234" s="79" t="s">
        <v>438</v>
      </c>
      <c r="R234" s="82" t="s">
        <v>495</v>
      </c>
      <c r="S234" s="79" t="s">
        <v>499</v>
      </c>
      <c r="T234" s="79"/>
      <c r="U234" s="79"/>
      <c r="V234" s="82" t="s">
        <v>624</v>
      </c>
      <c r="W234" s="81">
        <v>43770.78144675926</v>
      </c>
      <c r="X234" s="82" t="s">
        <v>760</v>
      </c>
      <c r="Y234" s="79"/>
      <c r="Z234" s="79"/>
      <c r="AA234" s="85" t="s">
        <v>887</v>
      </c>
      <c r="AB234" s="79"/>
      <c r="AC234" s="79" t="b">
        <v>0</v>
      </c>
      <c r="AD234" s="79">
        <v>0</v>
      </c>
      <c r="AE234" s="85" t="s">
        <v>913</v>
      </c>
      <c r="AF234" s="79" t="b">
        <v>0</v>
      </c>
      <c r="AG234" s="79" t="s">
        <v>922</v>
      </c>
      <c r="AH234" s="79"/>
      <c r="AI234" s="85" t="s">
        <v>913</v>
      </c>
      <c r="AJ234" s="79" t="b">
        <v>0</v>
      </c>
      <c r="AK234" s="79">
        <v>0</v>
      </c>
      <c r="AL234" s="85" t="s">
        <v>913</v>
      </c>
      <c r="AM234" s="79" t="s">
        <v>934</v>
      </c>
      <c r="AN234" s="79" t="b">
        <v>1</v>
      </c>
      <c r="AO234" s="85" t="s">
        <v>887</v>
      </c>
      <c r="AP234" s="79" t="s">
        <v>176</v>
      </c>
      <c r="AQ234" s="79">
        <v>0</v>
      </c>
      <c r="AR234" s="79">
        <v>0</v>
      </c>
      <c r="AS234" s="79"/>
      <c r="AT234" s="79"/>
      <c r="AU234" s="79"/>
      <c r="AV234" s="79"/>
      <c r="AW234" s="79"/>
      <c r="AX234" s="79"/>
      <c r="AY234" s="79"/>
      <c r="AZ234" s="79"/>
      <c r="BA234">
        <v>5</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16</v>
      </c>
      <c r="BK234" s="49">
        <v>100</v>
      </c>
      <c r="BL234" s="48">
        <v>16</v>
      </c>
    </row>
    <row r="235" spans="1:64" ht="15">
      <c r="A235" s="64" t="s">
        <v>268</v>
      </c>
      <c r="B235" s="64" t="s">
        <v>268</v>
      </c>
      <c r="C235" s="65" t="s">
        <v>2831</v>
      </c>
      <c r="D235" s="66">
        <v>10</v>
      </c>
      <c r="E235" s="67" t="s">
        <v>136</v>
      </c>
      <c r="F235" s="68">
        <v>12</v>
      </c>
      <c r="G235" s="65"/>
      <c r="H235" s="69"/>
      <c r="I235" s="70"/>
      <c r="J235" s="70"/>
      <c r="K235" s="34" t="s">
        <v>65</v>
      </c>
      <c r="L235" s="77">
        <v>235</v>
      </c>
      <c r="M235" s="77"/>
      <c r="N235" s="72"/>
      <c r="O235" s="79" t="s">
        <v>176</v>
      </c>
      <c r="P235" s="81">
        <v>43773.530011574076</v>
      </c>
      <c r="Q235" s="79" t="s">
        <v>380</v>
      </c>
      <c r="R235" s="79"/>
      <c r="S235" s="79"/>
      <c r="T235" s="79"/>
      <c r="U235" s="79"/>
      <c r="V235" s="82" t="s">
        <v>624</v>
      </c>
      <c r="W235" s="81">
        <v>43773.530011574076</v>
      </c>
      <c r="X235" s="82" t="s">
        <v>761</v>
      </c>
      <c r="Y235" s="79"/>
      <c r="Z235" s="79"/>
      <c r="AA235" s="85" t="s">
        <v>888</v>
      </c>
      <c r="AB235" s="79"/>
      <c r="AC235" s="79" t="b">
        <v>0</v>
      </c>
      <c r="AD235" s="79">
        <v>0</v>
      </c>
      <c r="AE235" s="85" t="s">
        <v>913</v>
      </c>
      <c r="AF235" s="79" t="b">
        <v>0</v>
      </c>
      <c r="AG235" s="79" t="s">
        <v>922</v>
      </c>
      <c r="AH235" s="79"/>
      <c r="AI235" s="85" t="s">
        <v>913</v>
      </c>
      <c r="AJ235" s="79" t="b">
        <v>0</v>
      </c>
      <c r="AK235" s="79">
        <v>8</v>
      </c>
      <c r="AL235" s="85" t="s">
        <v>887</v>
      </c>
      <c r="AM235" s="79" t="s">
        <v>934</v>
      </c>
      <c r="AN235" s="79" t="b">
        <v>0</v>
      </c>
      <c r="AO235" s="85" t="s">
        <v>887</v>
      </c>
      <c r="AP235" s="79" t="s">
        <v>176</v>
      </c>
      <c r="AQ235" s="79">
        <v>0</v>
      </c>
      <c r="AR235" s="79">
        <v>0</v>
      </c>
      <c r="AS235" s="79"/>
      <c r="AT235" s="79"/>
      <c r="AU235" s="79"/>
      <c r="AV235" s="79"/>
      <c r="AW235" s="79"/>
      <c r="AX235" s="79"/>
      <c r="AY235" s="79"/>
      <c r="AZ235" s="79"/>
      <c r="BA235">
        <v>5</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20</v>
      </c>
      <c r="BK235" s="49">
        <v>100</v>
      </c>
      <c r="BL235" s="48">
        <v>20</v>
      </c>
    </row>
    <row r="236" spans="1:64" ht="15">
      <c r="A236" s="64" t="s">
        <v>268</v>
      </c>
      <c r="B236" s="64" t="s">
        <v>268</v>
      </c>
      <c r="C236" s="65" t="s">
        <v>2831</v>
      </c>
      <c r="D236" s="66">
        <v>10</v>
      </c>
      <c r="E236" s="67" t="s">
        <v>136</v>
      </c>
      <c r="F236" s="68">
        <v>12</v>
      </c>
      <c r="G236" s="65"/>
      <c r="H236" s="69"/>
      <c r="I236" s="70"/>
      <c r="J236" s="70"/>
      <c r="K236" s="34" t="s">
        <v>65</v>
      </c>
      <c r="L236" s="77">
        <v>236</v>
      </c>
      <c r="M236" s="77"/>
      <c r="N236" s="72"/>
      <c r="O236" s="79" t="s">
        <v>176</v>
      </c>
      <c r="P236" s="81">
        <v>43774.79931712963</v>
      </c>
      <c r="Q236" s="79" t="s">
        <v>439</v>
      </c>
      <c r="R236" s="79"/>
      <c r="S236" s="79"/>
      <c r="T236" s="79" t="s">
        <v>555</v>
      </c>
      <c r="U236" s="82" t="s">
        <v>572</v>
      </c>
      <c r="V236" s="82" t="s">
        <v>572</v>
      </c>
      <c r="W236" s="81">
        <v>43774.79931712963</v>
      </c>
      <c r="X236" s="82" t="s">
        <v>762</v>
      </c>
      <c r="Y236" s="79"/>
      <c r="Z236" s="79"/>
      <c r="AA236" s="85" t="s">
        <v>889</v>
      </c>
      <c r="AB236" s="79"/>
      <c r="AC236" s="79" t="b">
        <v>0</v>
      </c>
      <c r="AD236" s="79">
        <v>3</v>
      </c>
      <c r="AE236" s="85" t="s">
        <v>913</v>
      </c>
      <c r="AF236" s="79" t="b">
        <v>0</v>
      </c>
      <c r="AG236" s="79" t="s">
        <v>922</v>
      </c>
      <c r="AH236" s="79"/>
      <c r="AI236" s="85" t="s">
        <v>913</v>
      </c>
      <c r="AJ236" s="79" t="b">
        <v>0</v>
      </c>
      <c r="AK236" s="79">
        <v>2</v>
      </c>
      <c r="AL236" s="85" t="s">
        <v>913</v>
      </c>
      <c r="AM236" s="79" t="s">
        <v>933</v>
      </c>
      <c r="AN236" s="79" t="b">
        <v>0</v>
      </c>
      <c r="AO236" s="85" t="s">
        <v>889</v>
      </c>
      <c r="AP236" s="79" t="s">
        <v>176</v>
      </c>
      <c r="AQ236" s="79">
        <v>0</v>
      </c>
      <c r="AR236" s="79">
        <v>0</v>
      </c>
      <c r="AS236" s="79"/>
      <c r="AT236" s="79"/>
      <c r="AU236" s="79"/>
      <c r="AV236" s="79"/>
      <c r="AW236" s="79"/>
      <c r="AX236" s="79"/>
      <c r="AY236" s="79"/>
      <c r="AZ236" s="79"/>
      <c r="BA236">
        <v>5</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29</v>
      </c>
      <c r="BK236" s="49">
        <v>100</v>
      </c>
      <c r="BL236" s="48">
        <v>29</v>
      </c>
    </row>
    <row r="237" spans="1:64" ht="15">
      <c r="A237" s="64" t="s">
        <v>268</v>
      </c>
      <c r="B237" s="64" t="s">
        <v>268</v>
      </c>
      <c r="C237" s="65" t="s">
        <v>2831</v>
      </c>
      <c r="D237" s="66">
        <v>10</v>
      </c>
      <c r="E237" s="67" t="s">
        <v>136</v>
      </c>
      <c r="F237" s="68">
        <v>12</v>
      </c>
      <c r="G237" s="65"/>
      <c r="H237" s="69"/>
      <c r="I237" s="70"/>
      <c r="J237" s="70"/>
      <c r="K237" s="34" t="s">
        <v>65</v>
      </c>
      <c r="L237" s="77">
        <v>237</v>
      </c>
      <c r="M237" s="77"/>
      <c r="N237" s="72"/>
      <c r="O237" s="79" t="s">
        <v>176</v>
      </c>
      <c r="P237" s="81">
        <v>43774.80494212963</v>
      </c>
      <c r="Q237" s="79" t="s">
        <v>440</v>
      </c>
      <c r="R237" s="79"/>
      <c r="S237" s="79"/>
      <c r="T237" s="79" t="s">
        <v>524</v>
      </c>
      <c r="U237" s="82" t="s">
        <v>573</v>
      </c>
      <c r="V237" s="82" t="s">
        <v>573</v>
      </c>
      <c r="W237" s="81">
        <v>43774.80494212963</v>
      </c>
      <c r="X237" s="82" t="s">
        <v>763</v>
      </c>
      <c r="Y237" s="79"/>
      <c r="Z237" s="79"/>
      <c r="AA237" s="85" t="s">
        <v>890</v>
      </c>
      <c r="AB237" s="85" t="s">
        <v>889</v>
      </c>
      <c r="AC237" s="79" t="b">
        <v>0</v>
      </c>
      <c r="AD237" s="79">
        <v>1</v>
      </c>
      <c r="AE237" s="85" t="s">
        <v>917</v>
      </c>
      <c r="AF237" s="79" t="b">
        <v>0</v>
      </c>
      <c r="AG237" s="79" t="s">
        <v>922</v>
      </c>
      <c r="AH237" s="79"/>
      <c r="AI237" s="85" t="s">
        <v>913</v>
      </c>
      <c r="AJ237" s="79" t="b">
        <v>0</v>
      </c>
      <c r="AK237" s="79">
        <v>0</v>
      </c>
      <c r="AL237" s="85" t="s">
        <v>913</v>
      </c>
      <c r="AM237" s="79" t="s">
        <v>933</v>
      </c>
      <c r="AN237" s="79" t="b">
        <v>0</v>
      </c>
      <c r="AO237" s="85" t="s">
        <v>889</v>
      </c>
      <c r="AP237" s="79" t="s">
        <v>176</v>
      </c>
      <c r="AQ237" s="79">
        <v>0</v>
      </c>
      <c r="AR237" s="79">
        <v>0</v>
      </c>
      <c r="AS237" s="79"/>
      <c r="AT237" s="79"/>
      <c r="AU237" s="79"/>
      <c r="AV237" s="79"/>
      <c r="AW237" s="79"/>
      <c r="AX237" s="79"/>
      <c r="AY237" s="79"/>
      <c r="AZ237" s="79"/>
      <c r="BA237">
        <v>5</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24</v>
      </c>
      <c r="BK237" s="49">
        <v>100</v>
      </c>
      <c r="BL237" s="48">
        <v>24</v>
      </c>
    </row>
    <row r="238" spans="1:64" ht="15">
      <c r="A238" s="64" t="s">
        <v>268</v>
      </c>
      <c r="B238" s="64" t="s">
        <v>268</v>
      </c>
      <c r="C238" s="65" t="s">
        <v>2831</v>
      </c>
      <c r="D238" s="66">
        <v>10</v>
      </c>
      <c r="E238" s="67" t="s">
        <v>136</v>
      </c>
      <c r="F238" s="68">
        <v>12</v>
      </c>
      <c r="G238" s="65"/>
      <c r="H238" s="69"/>
      <c r="I238" s="70"/>
      <c r="J238" s="70"/>
      <c r="K238" s="34" t="s">
        <v>65</v>
      </c>
      <c r="L238" s="77">
        <v>238</v>
      </c>
      <c r="M238" s="77"/>
      <c r="N238" s="72"/>
      <c r="O238" s="79" t="s">
        <v>176</v>
      </c>
      <c r="P238" s="81">
        <v>43775.035462962966</v>
      </c>
      <c r="Q238" s="79" t="s">
        <v>441</v>
      </c>
      <c r="R238" s="82" t="s">
        <v>486</v>
      </c>
      <c r="S238" s="79" t="s">
        <v>499</v>
      </c>
      <c r="T238" s="79" t="s">
        <v>547</v>
      </c>
      <c r="U238" s="79"/>
      <c r="V238" s="82" t="s">
        <v>624</v>
      </c>
      <c r="W238" s="81">
        <v>43775.035462962966</v>
      </c>
      <c r="X238" s="82" t="s">
        <v>764</v>
      </c>
      <c r="Y238" s="79"/>
      <c r="Z238" s="79"/>
      <c r="AA238" s="85" t="s">
        <v>891</v>
      </c>
      <c r="AB238" s="79"/>
      <c r="AC238" s="79" t="b">
        <v>0</v>
      </c>
      <c r="AD238" s="79">
        <v>0</v>
      </c>
      <c r="AE238" s="85" t="s">
        <v>913</v>
      </c>
      <c r="AF238" s="79" t="b">
        <v>1</v>
      </c>
      <c r="AG238" s="79" t="s">
        <v>924</v>
      </c>
      <c r="AH238" s="79"/>
      <c r="AI238" s="85" t="s">
        <v>927</v>
      </c>
      <c r="AJ238" s="79" t="b">
        <v>0</v>
      </c>
      <c r="AK238" s="79">
        <v>1</v>
      </c>
      <c r="AL238" s="85" t="s">
        <v>913</v>
      </c>
      <c r="AM238" s="79" t="s">
        <v>933</v>
      </c>
      <c r="AN238" s="79" t="b">
        <v>0</v>
      </c>
      <c r="AO238" s="85" t="s">
        <v>891</v>
      </c>
      <c r="AP238" s="79" t="s">
        <v>176</v>
      </c>
      <c r="AQ238" s="79">
        <v>0</v>
      </c>
      <c r="AR238" s="79">
        <v>0</v>
      </c>
      <c r="AS238" s="79" t="s">
        <v>946</v>
      </c>
      <c r="AT238" s="79" t="s">
        <v>947</v>
      </c>
      <c r="AU238" s="79" t="s">
        <v>948</v>
      </c>
      <c r="AV238" s="79" t="s">
        <v>949</v>
      </c>
      <c r="AW238" s="79" t="s">
        <v>950</v>
      </c>
      <c r="AX238" s="79" t="s">
        <v>951</v>
      </c>
      <c r="AY238" s="79" t="s">
        <v>952</v>
      </c>
      <c r="AZ238" s="82" t="s">
        <v>953</v>
      </c>
      <c r="BA238">
        <v>5</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3</v>
      </c>
      <c r="BK238" s="49">
        <v>100</v>
      </c>
      <c r="BL238" s="48">
        <v>3</v>
      </c>
    </row>
    <row r="239" spans="1:64" ht="15">
      <c r="A239" s="64" t="s">
        <v>284</v>
      </c>
      <c r="B239" s="64" t="s">
        <v>268</v>
      </c>
      <c r="C239" s="65" t="s">
        <v>2830</v>
      </c>
      <c r="D239" s="66">
        <v>3</v>
      </c>
      <c r="E239" s="67" t="s">
        <v>132</v>
      </c>
      <c r="F239" s="68">
        <v>35</v>
      </c>
      <c r="G239" s="65"/>
      <c r="H239" s="69"/>
      <c r="I239" s="70"/>
      <c r="J239" s="70"/>
      <c r="K239" s="34" t="s">
        <v>65</v>
      </c>
      <c r="L239" s="77">
        <v>239</v>
      </c>
      <c r="M239" s="77"/>
      <c r="N239" s="72"/>
      <c r="O239" s="79" t="s">
        <v>364</v>
      </c>
      <c r="P239" s="81">
        <v>43756.25309027778</v>
      </c>
      <c r="Q239" s="79" t="s">
        <v>431</v>
      </c>
      <c r="R239" s="82" t="s">
        <v>491</v>
      </c>
      <c r="S239" s="79" t="s">
        <v>520</v>
      </c>
      <c r="T239" s="79" t="s">
        <v>552</v>
      </c>
      <c r="U239" s="79"/>
      <c r="V239" s="82" t="s">
        <v>640</v>
      </c>
      <c r="W239" s="81">
        <v>43756.25309027778</v>
      </c>
      <c r="X239" s="82" t="s">
        <v>751</v>
      </c>
      <c r="Y239" s="79"/>
      <c r="Z239" s="79"/>
      <c r="AA239" s="85" t="s">
        <v>878</v>
      </c>
      <c r="AB239" s="79"/>
      <c r="AC239" s="79" t="b">
        <v>0</v>
      </c>
      <c r="AD239" s="79">
        <v>4</v>
      </c>
      <c r="AE239" s="85" t="s">
        <v>913</v>
      </c>
      <c r="AF239" s="79" t="b">
        <v>0</v>
      </c>
      <c r="AG239" s="79" t="s">
        <v>922</v>
      </c>
      <c r="AH239" s="79"/>
      <c r="AI239" s="85" t="s">
        <v>913</v>
      </c>
      <c r="AJ239" s="79" t="b">
        <v>0</v>
      </c>
      <c r="AK239" s="79">
        <v>2</v>
      </c>
      <c r="AL239" s="85" t="s">
        <v>913</v>
      </c>
      <c r="AM239" s="79" t="s">
        <v>930</v>
      </c>
      <c r="AN239" s="79" t="b">
        <v>0</v>
      </c>
      <c r="AO239" s="85" t="s">
        <v>878</v>
      </c>
      <c r="AP239" s="79" t="s">
        <v>945</v>
      </c>
      <c r="AQ239" s="79">
        <v>0</v>
      </c>
      <c r="AR239" s="79">
        <v>0</v>
      </c>
      <c r="AS239" s="79"/>
      <c r="AT239" s="79"/>
      <c r="AU239" s="79"/>
      <c r="AV239" s="79"/>
      <c r="AW239" s="79"/>
      <c r="AX239" s="79"/>
      <c r="AY239" s="79"/>
      <c r="AZ239" s="79"/>
      <c r="BA239">
        <v>1</v>
      </c>
      <c r="BB239" s="78" t="str">
        <f>REPLACE(INDEX(GroupVertices[Group],MATCH(Edges[[#This Row],[Vertex 1]],GroupVertices[Vertex],0)),1,1,"")</f>
        <v>5</v>
      </c>
      <c r="BC239" s="78" t="str">
        <f>REPLACE(INDEX(GroupVertices[Group],MATCH(Edges[[#This Row],[Vertex 2]],GroupVertices[Vertex],0)),1,1,"")</f>
        <v>1</v>
      </c>
      <c r="BD239" s="48"/>
      <c r="BE239" s="49"/>
      <c r="BF239" s="48"/>
      <c r="BG239" s="49"/>
      <c r="BH239" s="48"/>
      <c r="BI239" s="49"/>
      <c r="BJ239" s="48"/>
      <c r="BK239" s="49"/>
      <c r="BL239" s="48"/>
    </row>
    <row r="240" spans="1:64" ht="15">
      <c r="A240" s="64" t="s">
        <v>289</v>
      </c>
      <c r="B240" s="64" t="s">
        <v>268</v>
      </c>
      <c r="C240" s="65" t="s">
        <v>2830</v>
      </c>
      <c r="D240" s="66">
        <v>3</v>
      </c>
      <c r="E240" s="67" t="s">
        <v>132</v>
      </c>
      <c r="F240" s="68">
        <v>35</v>
      </c>
      <c r="G240" s="65"/>
      <c r="H240" s="69"/>
      <c r="I240" s="70"/>
      <c r="J240" s="70"/>
      <c r="K240" s="34" t="s">
        <v>65</v>
      </c>
      <c r="L240" s="77">
        <v>240</v>
      </c>
      <c r="M240" s="77"/>
      <c r="N240" s="72"/>
      <c r="O240" s="79" t="s">
        <v>364</v>
      </c>
      <c r="P240" s="81">
        <v>43772.02247685185</v>
      </c>
      <c r="Q240" s="79" t="s">
        <v>437</v>
      </c>
      <c r="R240" s="82" t="s">
        <v>491</v>
      </c>
      <c r="S240" s="79" t="s">
        <v>520</v>
      </c>
      <c r="T240" s="79"/>
      <c r="U240" s="79"/>
      <c r="V240" s="82" t="s">
        <v>645</v>
      </c>
      <c r="W240" s="81">
        <v>43772.02247685185</v>
      </c>
      <c r="X240" s="82" t="s">
        <v>759</v>
      </c>
      <c r="Y240" s="79"/>
      <c r="Z240" s="79"/>
      <c r="AA240" s="85" t="s">
        <v>886</v>
      </c>
      <c r="AB240" s="79"/>
      <c r="AC240" s="79" t="b">
        <v>0</v>
      </c>
      <c r="AD240" s="79">
        <v>0</v>
      </c>
      <c r="AE240" s="85" t="s">
        <v>913</v>
      </c>
      <c r="AF240" s="79" t="b">
        <v>0</v>
      </c>
      <c r="AG240" s="79" t="s">
        <v>922</v>
      </c>
      <c r="AH240" s="79"/>
      <c r="AI240" s="85" t="s">
        <v>913</v>
      </c>
      <c r="AJ240" s="79" t="b">
        <v>0</v>
      </c>
      <c r="AK240" s="79">
        <v>2</v>
      </c>
      <c r="AL240" s="85" t="s">
        <v>878</v>
      </c>
      <c r="AM240" s="79" t="s">
        <v>934</v>
      </c>
      <c r="AN240" s="79" t="b">
        <v>0</v>
      </c>
      <c r="AO240" s="85" t="s">
        <v>878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5</v>
      </c>
      <c r="BC240" s="78" t="str">
        <f>REPLACE(INDEX(GroupVertices[Group],MATCH(Edges[[#This Row],[Vertex 2]],GroupVertices[Vertex],0)),1,1,"")</f>
        <v>1</v>
      </c>
      <c r="BD240" s="48"/>
      <c r="BE240" s="49"/>
      <c r="BF240" s="48"/>
      <c r="BG240" s="49"/>
      <c r="BH240" s="48"/>
      <c r="BI240" s="49"/>
      <c r="BJ240" s="48"/>
      <c r="BK240" s="49"/>
      <c r="BL240" s="48"/>
    </row>
    <row r="241" spans="1:64" ht="15">
      <c r="A241" s="64" t="s">
        <v>284</v>
      </c>
      <c r="B241" s="64" t="s">
        <v>361</v>
      </c>
      <c r="C241" s="65" t="s">
        <v>2830</v>
      </c>
      <c r="D241" s="66">
        <v>3</v>
      </c>
      <c r="E241" s="67" t="s">
        <v>132</v>
      </c>
      <c r="F241" s="68">
        <v>35</v>
      </c>
      <c r="G241" s="65"/>
      <c r="H241" s="69"/>
      <c r="I241" s="70"/>
      <c r="J241" s="70"/>
      <c r="K241" s="34" t="s">
        <v>65</v>
      </c>
      <c r="L241" s="77">
        <v>241</v>
      </c>
      <c r="M241" s="77"/>
      <c r="N241" s="72"/>
      <c r="O241" s="79" t="s">
        <v>364</v>
      </c>
      <c r="P241" s="81">
        <v>43756.25309027778</v>
      </c>
      <c r="Q241" s="79" t="s">
        <v>431</v>
      </c>
      <c r="R241" s="82" t="s">
        <v>491</v>
      </c>
      <c r="S241" s="79" t="s">
        <v>520</v>
      </c>
      <c r="T241" s="79" t="s">
        <v>552</v>
      </c>
      <c r="U241" s="79"/>
      <c r="V241" s="82" t="s">
        <v>640</v>
      </c>
      <c r="W241" s="81">
        <v>43756.25309027778</v>
      </c>
      <c r="X241" s="82" t="s">
        <v>751</v>
      </c>
      <c r="Y241" s="79"/>
      <c r="Z241" s="79"/>
      <c r="AA241" s="85" t="s">
        <v>878</v>
      </c>
      <c r="AB241" s="79"/>
      <c r="AC241" s="79" t="b">
        <v>0</v>
      </c>
      <c r="AD241" s="79">
        <v>4</v>
      </c>
      <c r="AE241" s="85" t="s">
        <v>913</v>
      </c>
      <c r="AF241" s="79" t="b">
        <v>0</v>
      </c>
      <c r="AG241" s="79" t="s">
        <v>922</v>
      </c>
      <c r="AH241" s="79"/>
      <c r="AI241" s="85" t="s">
        <v>913</v>
      </c>
      <c r="AJ241" s="79" t="b">
        <v>0</v>
      </c>
      <c r="AK241" s="79">
        <v>2</v>
      </c>
      <c r="AL241" s="85" t="s">
        <v>913</v>
      </c>
      <c r="AM241" s="79" t="s">
        <v>930</v>
      </c>
      <c r="AN241" s="79" t="b">
        <v>0</v>
      </c>
      <c r="AO241" s="85" t="s">
        <v>878</v>
      </c>
      <c r="AP241" s="79" t="s">
        <v>945</v>
      </c>
      <c r="AQ241" s="79">
        <v>0</v>
      </c>
      <c r="AR241" s="79">
        <v>0</v>
      </c>
      <c r="AS241" s="79"/>
      <c r="AT241" s="79"/>
      <c r="AU241" s="79"/>
      <c r="AV241" s="79"/>
      <c r="AW241" s="79"/>
      <c r="AX241" s="79"/>
      <c r="AY241" s="79"/>
      <c r="AZ241" s="79"/>
      <c r="BA241">
        <v>1</v>
      </c>
      <c r="BB241" s="78" t="str">
        <f>REPLACE(INDEX(GroupVertices[Group],MATCH(Edges[[#This Row],[Vertex 1]],GroupVertices[Vertex],0)),1,1,"")</f>
        <v>5</v>
      </c>
      <c r="BC241" s="78" t="str">
        <f>REPLACE(INDEX(GroupVertices[Group],MATCH(Edges[[#This Row],[Vertex 2]],GroupVertices[Vertex],0)),1,1,"")</f>
        <v>5</v>
      </c>
      <c r="BD241" s="48">
        <v>1</v>
      </c>
      <c r="BE241" s="49">
        <v>4.761904761904762</v>
      </c>
      <c r="BF241" s="48">
        <v>0</v>
      </c>
      <c r="BG241" s="49">
        <v>0</v>
      </c>
      <c r="BH241" s="48">
        <v>0</v>
      </c>
      <c r="BI241" s="49">
        <v>0</v>
      </c>
      <c r="BJ241" s="48">
        <v>20</v>
      </c>
      <c r="BK241" s="49">
        <v>95.23809523809524</v>
      </c>
      <c r="BL241" s="48">
        <v>21</v>
      </c>
    </row>
    <row r="242" spans="1:64" ht="15">
      <c r="A242" s="64" t="s">
        <v>289</v>
      </c>
      <c r="B242" s="64" t="s">
        <v>361</v>
      </c>
      <c r="C242" s="65" t="s">
        <v>2830</v>
      </c>
      <c r="D242" s="66">
        <v>3</v>
      </c>
      <c r="E242" s="67" t="s">
        <v>132</v>
      </c>
      <c r="F242" s="68">
        <v>35</v>
      </c>
      <c r="G242" s="65"/>
      <c r="H242" s="69"/>
      <c r="I242" s="70"/>
      <c r="J242" s="70"/>
      <c r="K242" s="34" t="s">
        <v>65</v>
      </c>
      <c r="L242" s="77">
        <v>242</v>
      </c>
      <c r="M242" s="77"/>
      <c r="N242" s="72"/>
      <c r="O242" s="79" t="s">
        <v>364</v>
      </c>
      <c r="P242" s="81">
        <v>43772.02247685185</v>
      </c>
      <c r="Q242" s="79" t="s">
        <v>437</v>
      </c>
      <c r="R242" s="82" t="s">
        <v>491</v>
      </c>
      <c r="S242" s="79" t="s">
        <v>520</v>
      </c>
      <c r="T242" s="79"/>
      <c r="U242" s="79"/>
      <c r="V242" s="82" t="s">
        <v>645</v>
      </c>
      <c r="W242" s="81">
        <v>43772.02247685185</v>
      </c>
      <c r="X242" s="82" t="s">
        <v>759</v>
      </c>
      <c r="Y242" s="79"/>
      <c r="Z242" s="79"/>
      <c r="AA242" s="85" t="s">
        <v>886</v>
      </c>
      <c r="AB242" s="79"/>
      <c r="AC242" s="79" t="b">
        <v>0</v>
      </c>
      <c r="AD242" s="79">
        <v>0</v>
      </c>
      <c r="AE242" s="85" t="s">
        <v>913</v>
      </c>
      <c r="AF242" s="79" t="b">
        <v>0</v>
      </c>
      <c r="AG242" s="79" t="s">
        <v>922</v>
      </c>
      <c r="AH242" s="79"/>
      <c r="AI242" s="85" t="s">
        <v>913</v>
      </c>
      <c r="AJ242" s="79" t="b">
        <v>0</v>
      </c>
      <c r="AK242" s="79">
        <v>2</v>
      </c>
      <c r="AL242" s="85" t="s">
        <v>878</v>
      </c>
      <c r="AM242" s="79" t="s">
        <v>934</v>
      </c>
      <c r="AN242" s="79" t="b">
        <v>0</v>
      </c>
      <c r="AO242" s="85" t="s">
        <v>878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5</v>
      </c>
      <c r="BC242" s="78" t="str">
        <f>REPLACE(INDEX(GroupVertices[Group],MATCH(Edges[[#This Row],[Vertex 2]],GroupVertices[Vertex],0)),1,1,"")</f>
        <v>5</v>
      </c>
      <c r="BD242" s="48">
        <v>0</v>
      </c>
      <c r="BE242" s="49">
        <v>0</v>
      </c>
      <c r="BF242" s="48">
        <v>0</v>
      </c>
      <c r="BG242" s="49">
        <v>0</v>
      </c>
      <c r="BH242" s="48">
        <v>0</v>
      </c>
      <c r="BI242" s="49">
        <v>0</v>
      </c>
      <c r="BJ242" s="48">
        <v>12</v>
      </c>
      <c r="BK242" s="49">
        <v>100</v>
      </c>
      <c r="BL242" s="48">
        <v>12</v>
      </c>
    </row>
    <row r="243" spans="1:64" ht="15">
      <c r="A243" s="64" t="s">
        <v>284</v>
      </c>
      <c r="B243" s="64" t="s">
        <v>289</v>
      </c>
      <c r="C243" s="65" t="s">
        <v>2830</v>
      </c>
      <c r="D243" s="66">
        <v>3</v>
      </c>
      <c r="E243" s="67" t="s">
        <v>132</v>
      </c>
      <c r="F243" s="68">
        <v>35</v>
      </c>
      <c r="G243" s="65"/>
      <c r="H243" s="69"/>
      <c r="I243" s="70"/>
      <c r="J243" s="70"/>
      <c r="K243" s="34" t="s">
        <v>66</v>
      </c>
      <c r="L243" s="77">
        <v>243</v>
      </c>
      <c r="M243" s="77"/>
      <c r="N243" s="72"/>
      <c r="O243" s="79" t="s">
        <v>364</v>
      </c>
      <c r="P243" s="81">
        <v>43756.25309027778</v>
      </c>
      <c r="Q243" s="79" t="s">
        <v>431</v>
      </c>
      <c r="R243" s="82" t="s">
        <v>491</v>
      </c>
      <c r="S243" s="79" t="s">
        <v>520</v>
      </c>
      <c r="T243" s="79" t="s">
        <v>552</v>
      </c>
      <c r="U243" s="79"/>
      <c r="V243" s="82" t="s">
        <v>640</v>
      </c>
      <c r="W243" s="81">
        <v>43756.25309027778</v>
      </c>
      <c r="X243" s="82" t="s">
        <v>751</v>
      </c>
      <c r="Y243" s="79"/>
      <c r="Z243" s="79"/>
      <c r="AA243" s="85" t="s">
        <v>878</v>
      </c>
      <c r="AB243" s="79"/>
      <c r="AC243" s="79" t="b">
        <v>0</v>
      </c>
      <c r="AD243" s="79">
        <v>4</v>
      </c>
      <c r="AE243" s="85" t="s">
        <v>913</v>
      </c>
      <c r="AF243" s="79" t="b">
        <v>0</v>
      </c>
      <c r="AG243" s="79" t="s">
        <v>922</v>
      </c>
      <c r="AH243" s="79"/>
      <c r="AI243" s="85" t="s">
        <v>913</v>
      </c>
      <c r="AJ243" s="79" t="b">
        <v>0</v>
      </c>
      <c r="AK243" s="79">
        <v>2</v>
      </c>
      <c r="AL243" s="85" t="s">
        <v>913</v>
      </c>
      <c r="AM243" s="79" t="s">
        <v>930</v>
      </c>
      <c r="AN243" s="79" t="b">
        <v>0</v>
      </c>
      <c r="AO243" s="85" t="s">
        <v>878</v>
      </c>
      <c r="AP243" s="79" t="s">
        <v>945</v>
      </c>
      <c r="AQ243" s="79">
        <v>0</v>
      </c>
      <c r="AR243" s="79">
        <v>0</v>
      </c>
      <c r="AS243" s="79"/>
      <c r="AT243" s="79"/>
      <c r="AU243" s="79"/>
      <c r="AV243" s="79"/>
      <c r="AW243" s="79"/>
      <c r="AX243" s="79"/>
      <c r="AY243" s="79"/>
      <c r="AZ243" s="79"/>
      <c r="BA243">
        <v>1</v>
      </c>
      <c r="BB243" s="78" t="str">
        <f>REPLACE(INDEX(GroupVertices[Group],MATCH(Edges[[#This Row],[Vertex 1]],GroupVertices[Vertex],0)),1,1,"")</f>
        <v>5</v>
      </c>
      <c r="BC243" s="78" t="str">
        <f>REPLACE(INDEX(GroupVertices[Group],MATCH(Edges[[#This Row],[Vertex 2]],GroupVertices[Vertex],0)),1,1,"")</f>
        <v>5</v>
      </c>
      <c r="BD243" s="48"/>
      <c r="BE243" s="49"/>
      <c r="BF243" s="48"/>
      <c r="BG243" s="49"/>
      <c r="BH243" s="48"/>
      <c r="BI243" s="49"/>
      <c r="BJ243" s="48"/>
      <c r="BK243" s="49"/>
      <c r="BL243" s="48"/>
    </row>
    <row r="244" spans="1:64" ht="15">
      <c r="A244" s="64" t="s">
        <v>284</v>
      </c>
      <c r="B244" s="64" t="s">
        <v>284</v>
      </c>
      <c r="C244" s="65" t="s">
        <v>2831</v>
      </c>
      <c r="D244" s="66">
        <v>10</v>
      </c>
      <c r="E244" s="67" t="s">
        <v>136</v>
      </c>
      <c r="F244" s="68">
        <v>12</v>
      </c>
      <c r="G244" s="65"/>
      <c r="H244" s="69"/>
      <c r="I244" s="70"/>
      <c r="J244" s="70"/>
      <c r="K244" s="34" t="s">
        <v>65</v>
      </c>
      <c r="L244" s="77">
        <v>244</v>
      </c>
      <c r="M244" s="77"/>
      <c r="N244" s="72"/>
      <c r="O244" s="79" t="s">
        <v>176</v>
      </c>
      <c r="P244" s="81">
        <v>43776.825370370374</v>
      </c>
      <c r="Q244" s="79" t="s">
        <v>442</v>
      </c>
      <c r="R244" s="79"/>
      <c r="S244" s="79"/>
      <c r="T244" s="79" t="s">
        <v>556</v>
      </c>
      <c r="U244" s="82" t="s">
        <v>574</v>
      </c>
      <c r="V244" s="82" t="s">
        <v>574</v>
      </c>
      <c r="W244" s="81">
        <v>43776.825370370374</v>
      </c>
      <c r="X244" s="82" t="s">
        <v>765</v>
      </c>
      <c r="Y244" s="79"/>
      <c r="Z244" s="79"/>
      <c r="AA244" s="85" t="s">
        <v>892</v>
      </c>
      <c r="AB244" s="85" t="s">
        <v>911</v>
      </c>
      <c r="AC244" s="79" t="b">
        <v>0</v>
      </c>
      <c r="AD244" s="79">
        <v>0</v>
      </c>
      <c r="AE244" s="85" t="s">
        <v>920</v>
      </c>
      <c r="AF244" s="79" t="b">
        <v>0</v>
      </c>
      <c r="AG244" s="79" t="s">
        <v>922</v>
      </c>
      <c r="AH244" s="79"/>
      <c r="AI244" s="85" t="s">
        <v>913</v>
      </c>
      <c r="AJ244" s="79" t="b">
        <v>0</v>
      </c>
      <c r="AK244" s="79">
        <v>1</v>
      </c>
      <c r="AL244" s="85" t="s">
        <v>913</v>
      </c>
      <c r="AM244" s="79" t="s">
        <v>930</v>
      </c>
      <c r="AN244" s="79" t="b">
        <v>0</v>
      </c>
      <c r="AO244" s="85" t="s">
        <v>911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5</v>
      </c>
      <c r="BC244" s="78" t="str">
        <f>REPLACE(INDEX(GroupVertices[Group],MATCH(Edges[[#This Row],[Vertex 2]],GroupVertices[Vertex],0)),1,1,"")</f>
        <v>5</v>
      </c>
      <c r="BD244" s="48">
        <v>0</v>
      </c>
      <c r="BE244" s="49">
        <v>0</v>
      </c>
      <c r="BF244" s="48">
        <v>1</v>
      </c>
      <c r="BG244" s="49">
        <v>2.5641025641025643</v>
      </c>
      <c r="BH244" s="48">
        <v>0</v>
      </c>
      <c r="BI244" s="49">
        <v>0</v>
      </c>
      <c r="BJ244" s="48">
        <v>38</v>
      </c>
      <c r="BK244" s="49">
        <v>97.43589743589743</v>
      </c>
      <c r="BL244" s="48">
        <v>39</v>
      </c>
    </row>
    <row r="245" spans="1:64" ht="15">
      <c r="A245" s="64" t="s">
        <v>284</v>
      </c>
      <c r="B245" s="64" t="s">
        <v>284</v>
      </c>
      <c r="C245" s="65" t="s">
        <v>2831</v>
      </c>
      <c r="D245" s="66">
        <v>10</v>
      </c>
      <c r="E245" s="67" t="s">
        <v>136</v>
      </c>
      <c r="F245" s="68">
        <v>12</v>
      </c>
      <c r="G245" s="65"/>
      <c r="H245" s="69"/>
      <c r="I245" s="70"/>
      <c r="J245" s="70"/>
      <c r="K245" s="34" t="s">
        <v>65</v>
      </c>
      <c r="L245" s="77">
        <v>245</v>
      </c>
      <c r="M245" s="77"/>
      <c r="N245" s="72"/>
      <c r="O245" s="79" t="s">
        <v>176</v>
      </c>
      <c r="P245" s="81">
        <v>43776.82616898148</v>
      </c>
      <c r="Q245" s="79" t="s">
        <v>443</v>
      </c>
      <c r="R245" s="79"/>
      <c r="S245" s="79"/>
      <c r="T245" s="79"/>
      <c r="U245" s="79"/>
      <c r="V245" s="82" t="s">
        <v>640</v>
      </c>
      <c r="W245" s="81">
        <v>43776.82616898148</v>
      </c>
      <c r="X245" s="82" t="s">
        <v>766</v>
      </c>
      <c r="Y245" s="79"/>
      <c r="Z245" s="79"/>
      <c r="AA245" s="85" t="s">
        <v>893</v>
      </c>
      <c r="AB245" s="79"/>
      <c r="AC245" s="79" t="b">
        <v>0</v>
      </c>
      <c r="AD245" s="79">
        <v>0</v>
      </c>
      <c r="AE245" s="85" t="s">
        <v>913</v>
      </c>
      <c r="AF245" s="79" t="b">
        <v>0</v>
      </c>
      <c r="AG245" s="79" t="s">
        <v>922</v>
      </c>
      <c r="AH245" s="79"/>
      <c r="AI245" s="85" t="s">
        <v>913</v>
      </c>
      <c r="AJ245" s="79" t="b">
        <v>0</v>
      </c>
      <c r="AK245" s="79">
        <v>1</v>
      </c>
      <c r="AL245" s="85" t="s">
        <v>892</v>
      </c>
      <c r="AM245" s="79" t="s">
        <v>930</v>
      </c>
      <c r="AN245" s="79" t="b">
        <v>0</v>
      </c>
      <c r="AO245" s="85" t="s">
        <v>892</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5</v>
      </c>
      <c r="BC245" s="78" t="str">
        <f>REPLACE(INDEX(GroupVertices[Group],MATCH(Edges[[#This Row],[Vertex 2]],GroupVertices[Vertex],0)),1,1,"")</f>
        <v>5</v>
      </c>
      <c r="BD245" s="48">
        <v>0</v>
      </c>
      <c r="BE245" s="49">
        <v>0</v>
      </c>
      <c r="BF245" s="48">
        <v>0</v>
      </c>
      <c r="BG245" s="49">
        <v>0</v>
      </c>
      <c r="BH245" s="48">
        <v>0</v>
      </c>
      <c r="BI245" s="49">
        <v>0</v>
      </c>
      <c r="BJ245" s="48">
        <v>19</v>
      </c>
      <c r="BK245" s="49">
        <v>100</v>
      </c>
      <c r="BL245" s="48">
        <v>19</v>
      </c>
    </row>
    <row r="246" spans="1:64" ht="15">
      <c r="A246" s="64" t="s">
        <v>289</v>
      </c>
      <c r="B246" s="64" t="s">
        <v>284</v>
      </c>
      <c r="C246" s="65" t="s">
        <v>2830</v>
      </c>
      <c r="D246" s="66">
        <v>3</v>
      </c>
      <c r="E246" s="67" t="s">
        <v>132</v>
      </c>
      <c r="F246" s="68">
        <v>35</v>
      </c>
      <c r="G246" s="65"/>
      <c r="H246" s="69"/>
      <c r="I246" s="70"/>
      <c r="J246" s="70"/>
      <c r="K246" s="34" t="s">
        <v>66</v>
      </c>
      <c r="L246" s="77">
        <v>246</v>
      </c>
      <c r="M246" s="77"/>
      <c r="N246" s="72"/>
      <c r="O246" s="79" t="s">
        <v>364</v>
      </c>
      <c r="P246" s="81">
        <v>43772.02247685185</v>
      </c>
      <c r="Q246" s="79" t="s">
        <v>437</v>
      </c>
      <c r="R246" s="82" t="s">
        <v>491</v>
      </c>
      <c r="S246" s="79" t="s">
        <v>520</v>
      </c>
      <c r="T246" s="79"/>
      <c r="U246" s="79"/>
      <c r="V246" s="82" t="s">
        <v>645</v>
      </c>
      <c r="W246" s="81">
        <v>43772.02247685185</v>
      </c>
      <c r="X246" s="82" t="s">
        <v>759</v>
      </c>
      <c r="Y246" s="79"/>
      <c r="Z246" s="79"/>
      <c r="AA246" s="85" t="s">
        <v>886</v>
      </c>
      <c r="AB246" s="79"/>
      <c r="AC246" s="79" t="b">
        <v>0</v>
      </c>
      <c r="AD246" s="79">
        <v>0</v>
      </c>
      <c r="AE246" s="85" t="s">
        <v>913</v>
      </c>
      <c r="AF246" s="79" t="b">
        <v>0</v>
      </c>
      <c r="AG246" s="79" t="s">
        <v>922</v>
      </c>
      <c r="AH246" s="79"/>
      <c r="AI246" s="85" t="s">
        <v>913</v>
      </c>
      <c r="AJ246" s="79" t="b">
        <v>0</v>
      </c>
      <c r="AK246" s="79">
        <v>2</v>
      </c>
      <c r="AL246" s="85" t="s">
        <v>878</v>
      </c>
      <c r="AM246" s="79" t="s">
        <v>934</v>
      </c>
      <c r="AN246" s="79" t="b">
        <v>0</v>
      </c>
      <c r="AO246" s="85" t="s">
        <v>878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5</v>
      </c>
      <c r="BC246" s="78" t="str">
        <f>REPLACE(INDEX(GroupVertices[Group],MATCH(Edges[[#This Row],[Vertex 2]],GroupVertices[Vertex],0)),1,1,"")</f>
        <v>5</v>
      </c>
      <c r="BD246" s="48"/>
      <c r="BE246" s="49"/>
      <c r="BF246" s="48"/>
      <c r="BG246" s="49"/>
      <c r="BH246" s="48"/>
      <c r="BI246" s="49"/>
      <c r="BJ246" s="48"/>
      <c r="BK246" s="49"/>
      <c r="BL246" s="48"/>
    </row>
    <row r="247" spans="1:64" ht="15">
      <c r="A247" s="64" t="s">
        <v>289</v>
      </c>
      <c r="B247" s="64" t="s">
        <v>362</v>
      </c>
      <c r="C247" s="65" t="s">
        <v>2831</v>
      </c>
      <c r="D247" s="66">
        <v>10</v>
      </c>
      <c r="E247" s="67" t="s">
        <v>136</v>
      </c>
      <c r="F247" s="68">
        <v>12</v>
      </c>
      <c r="G247" s="65"/>
      <c r="H247" s="69"/>
      <c r="I247" s="70"/>
      <c r="J247" s="70"/>
      <c r="K247" s="34" t="s">
        <v>65</v>
      </c>
      <c r="L247" s="77">
        <v>247</v>
      </c>
      <c r="M247" s="77"/>
      <c r="N247" s="72"/>
      <c r="O247" s="79" t="s">
        <v>364</v>
      </c>
      <c r="P247" s="81">
        <v>43773.89109953704</v>
      </c>
      <c r="Q247" s="79" t="s">
        <v>444</v>
      </c>
      <c r="R247" s="79"/>
      <c r="S247" s="79"/>
      <c r="T247" s="79" t="s">
        <v>557</v>
      </c>
      <c r="U247" s="79"/>
      <c r="V247" s="82" t="s">
        <v>645</v>
      </c>
      <c r="W247" s="81">
        <v>43773.89109953704</v>
      </c>
      <c r="X247" s="82" t="s">
        <v>767</v>
      </c>
      <c r="Y247" s="79"/>
      <c r="Z247" s="79"/>
      <c r="AA247" s="85" t="s">
        <v>894</v>
      </c>
      <c r="AB247" s="85" t="s">
        <v>912</v>
      </c>
      <c r="AC247" s="79" t="b">
        <v>0</v>
      </c>
      <c r="AD247" s="79">
        <v>0</v>
      </c>
      <c r="AE247" s="85" t="s">
        <v>921</v>
      </c>
      <c r="AF247" s="79" t="b">
        <v>0</v>
      </c>
      <c r="AG247" s="79" t="s">
        <v>922</v>
      </c>
      <c r="AH247" s="79"/>
      <c r="AI247" s="85" t="s">
        <v>913</v>
      </c>
      <c r="AJ247" s="79" t="b">
        <v>0</v>
      </c>
      <c r="AK247" s="79">
        <v>0</v>
      </c>
      <c r="AL247" s="85" t="s">
        <v>913</v>
      </c>
      <c r="AM247" s="79" t="s">
        <v>934</v>
      </c>
      <c r="AN247" s="79" t="b">
        <v>0</v>
      </c>
      <c r="AO247" s="85" t="s">
        <v>912</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5</v>
      </c>
      <c r="BC247" s="78" t="str">
        <f>REPLACE(INDEX(GroupVertices[Group],MATCH(Edges[[#This Row],[Vertex 2]],GroupVertices[Vertex],0)),1,1,"")</f>
        <v>5</v>
      </c>
      <c r="BD247" s="48"/>
      <c r="BE247" s="49"/>
      <c r="BF247" s="48"/>
      <c r="BG247" s="49"/>
      <c r="BH247" s="48"/>
      <c r="BI247" s="49"/>
      <c r="BJ247" s="48"/>
      <c r="BK247" s="49"/>
      <c r="BL247" s="48"/>
    </row>
    <row r="248" spans="1:64" ht="15">
      <c r="A248" s="64" t="s">
        <v>289</v>
      </c>
      <c r="B248" s="64" t="s">
        <v>362</v>
      </c>
      <c r="C248" s="65" t="s">
        <v>2831</v>
      </c>
      <c r="D248" s="66">
        <v>10</v>
      </c>
      <c r="E248" s="67" t="s">
        <v>136</v>
      </c>
      <c r="F248" s="68">
        <v>12</v>
      </c>
      <c r="G248" s="65"/>
      <c r="H248" s="69"/>
      <c r="I248" s="70"/>
      <c r="J248" s="70"/>
      <c r="K248" s="34" t="s">
        <v>65</v>
      </c>
      <c r="L248" s="77">
        <v>248</v>
      </c>
      <c r="M248" s="77"/>
      <c r="N248" s="72"/>
      <c r="O248" s="79" t="s">
        <v>364</v>
      </c>
      <c r="P248" s="81">
        <v>43778.18083333333</v>
      </c>
      <c r="Q248" s="79" t="s">
        <v>445</v>
      </c>
      <c r="R248" s="79"/>
      <c r="S248" s="79"/>
      <c r="T248" s="79"/>
      <c r="U248" s="79"/>
      <c r="V248" s="82" t="s">
        <v>645</v>
      </c>
      <c r="W248" s="81">
        <v>43778.18083333333</v>
      </c>
      <c r="X248" s="82" t="s">
        <v>768</v>
      </c>
      <c r="Y248" s="79"/>
      <c r="Z248" s="79"/>
      <c r="AA248" s="85" t="s">
        <v>895</v>
      </c>
      <c r="AB248" s="79"/>
      <c r="AC248" s="79" t="b">
        <v>0</v>
      </c>
      <c r="AD248" s="79">
        <v>0</v>
      </c>
      <c r="AE248" s="85" t="s">
        <v>913</v>
      </c>
      <c r="AF248" s="79" t="b">
        <v>0</v>
      </c>
      <c r="AG248" s="79" t="s">
        <v>922</v>
      </c>
      <c r="AH248" s="79"/>
      <c r="AI248" s="85" t="s">
        <v>913</v>
      </c>
      <c r="AJ248" s="79" t="b">
        <v>0</v>
      </c>
      <c r="AK248" s="79">
        <v>1</v>
      </c>
      <c r="AL248" s="85" t="s">
        <v>894</v>
      </c>
      <c r="AM248" s="79" t="s">
        <v>934</v>
      </c>
      <c r="AN248" s="79" t="b">
        <v>0</v>
      </c>
      <c r="AO248" s="85" t="s">
        <v>894</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5</v>
      </c>
      <c r="BC248" s="78" t="str">
        <f>REPLACE(INDEX(GroupVertices[Group],MATCH(Edges[[#This Row],[Vertex 2]],GroupVertices[Vertex],0)),1,1,"")</f>
        <v>5</v>
      </c>
      <c r="BD248" s="48"/>
      <c r="BE248" s="49"/>
      <c r="BF248" s="48"/>
      <c r="BG248" s="49"/>
      <c r="BH248" s="48"/>
      <c r="BI248" s="49"/>
      <c r="BJ248" s="48"/>
      <c r="BK248" s="49"/>
      <c r="BL248" s="48"/>
    </row>
    <row r="249" spans="1:64" ht="15">
      <c r="A249" s="64" t="s">
        <v>289</v>
      </c>
      <c r="B249" s="64" t="s">
        <v>363</v>
      </c>
      <c r="C249" s="65" t="s">
        <v>2830</v>
      </c>
      <c r="D249" s="66">
        <v>3</v>
      </c>
      <c r="E249" s="67" t="s">
        <v>132</v>
      </c>
      <c r="F249" s="68">
        <v>35</v>
      </c>
      <c r="G249" s="65"/>
      <c r="H249" s="69"/>
      <c r="I249" s="70"/>
      <c r="J249" s="70"/>
      <c r="K249" s="34" t="s">
        <v>65</v>
      </c>
      <c r="L249" s="77">
        <v>249</v>
      </c>
      <c r="M249" s="77"/>
      <c r="N249" s="72"/>
      <c r="O249" s="79" t="s">
        <v>365</v>
      </c>
      <c r="P249" s="81">
        <v>43773.89109953704</v>
      </c>
      <c r="Q249" s="79" t="s">
        <v>444</v>
      </c>
      <c r="R249" s="79"/>
      <c r="S249" s="79"/>
      <c r="T249" s="79" t="s">
        <v>557</v>
      </c>
      <c r="U249" s="79"/>
      <c r="V249" s="82" t="s">
        <v>645</v>
      </c>
      <c r="W249" s="81">
        <v>43773.89109953704</v>
      </c>
      <c r="X249" s="82" t="s">
        <v>767</v>
      </c>
      <c r="Y249" s="79"/>
      <c r="Z249" s="79"/>
      <c r="AA249" s="85" t="s">
        <v>894</v>
      </c>
      <c r="AB249" s="85" t="s">
        <v>912</v>
      </c>
      <c r="AC249" s="79" t="b">
        <v>0</v>
      </c>
      <c r="AD249" s="79">
        <v>0</v>
      </c>
      <c r="AE249" s="85" t="s">
        <v>921</v>
      </c>
      <c r="AF249" s="79" t="b">
        <v>0</v>
      </c>
      <c r="AG249" s="79" t="s">
        <v>922</v>
      </c>
      <c r="AH249" s="79"/>
      <c r="AI249" s="85" t="s">
        <v>913</v>
      </c>
      <c r="AJ249" s="79" t="b">
        <v>0</v>
      </c>
      <c r="AK249" s="79">
        <v>0</v>
      </c>
      <c r="AL249" s="85" t="s">
        <v>913</v>
      </c>
      <c r="AM249" s="79" t="s">
        <v>934</v>
      </c>
      <c r="AN249" s="79" t="b">
        <v>0</v>
      </c>
      <c r="AO249" s="85" t="s">
        <v>912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5</v>
      </c>
      <c r="BC249" s="78" t="str">
        <f>REPLACE(INDEX(GroupVertices[Group],MATCH(Edges[[#This Row],[Vertex 2]],GroupVertices[Vertex],0)),1,1,"")</f>
        <v>5</v>
      </c>
      <c r="BD249" s="48">
        <v>1</v>
      </c>
      <c r="BE249" s="49">
        <v>2.127659574468085</v>
      </c>
      <c r="BF249" s="48">
        <v>2</v>
      </c>
      <c r="BG249" s="49">
        <v>4.25531914893617</v>
      </c>
      <c r="BH249" s="48">
        <v>0</v>
      </c>
      <c r="BI249" s="49">
        <v>0</v>
      </c>
      <c r="BJ249" s="48">
        <v>44</v>
      </c>
      <c r="BK249" s="49">
        <v>93.61702127659575</v>
      </c>
      <c r="BL249" s="48">
        <v>47</v>
      </c>
    </row>
    <row r="250" spans="1:64" ht="15">
      <c r="A250" s="64" t="s">
        <v>289</v>
      </c>
      <c r="B250" s="64" t="s">
        <v>363</v>
      </c>
      <c r="C250" s="65" t="s">
        <v>2830</v>
      </c>
      <c r="D250" s="66">
        <v>3</v>
      </c>
      <c r="E250" s="67" t="s">
        <v>132</v>
      </c>
      <c r="F250" s="68">
        <v>35</v>
      </c>
      <c r="G250" s="65"/>
      <c r="H250" s="69"/>
      <c r="I250" s="70"/>
      <c r="J250" s="70"/>
      <c r="K250" s="34" t="s">
        <v>65</v>
      </c>
      <c r="L250" s="77">
        <v>250</v>
      </c>
      <c r="M250" s="77"/>
      <c r="N250" s="72"/>
      <c r="O250" s="79" t="s">
        <v>364</v>
      </c>
      <c r="P250" s="81">
        <v>43778.18083333333</v>
      </c>
      <c r="Q250" s="79" t="s">
        <v>445</v>
      </c>
      <c r="R250" s="79"/>
      <c r="S250" s="79"/>
      <c r="T250" s="79"/>
      <c r="U250" s="79"/>
      <c r="V250" s="82" t="s">
        <v>645</v>
      </c>
      <c r="W250" s="81">
        <v>43778.18083333333</v>
      </c>
      <c r="X250" s="82" t="s">
        <v>768</v>
      </c>
      <c r="Y250" s="79"/>
      <c r="Z250" s="79"/>
      <c r="AA250" s="85" t="s">
        <v>895</v>
      </c>
      <c r="AB250" s="79"/>
      <c r="AC250" s="79" t="b">
        <v>0</v>
      </c>
      <c r="AD250" s="79">
        <v>0</v>
      </c>
      <c r="AE250" s="85" t="s">
        <v>913</v>
      </c>
      <c r="AF250" s="79" t="b">
        <v>0</v>
      </c>
      <c r="AG250" s="79" t="s">
        <v>922</v>
      </c>
      <c r="AH250" s="79"/>
      <c r="AI250" s="85" t="s">
        <v>913</v>
      </c>
      <c r="AJ250" s="79" t="b">
        <v>0</v>
      </c>
      <c r="AK250" s="79">
        <v>1</v>
      </c>
      <c r="AL250" s="85" t="s">
        <v>894</v>
      </c>
      <c r="AM250" s="79" t="s">
        <v>934</v>
      </c>
      <c r="AN250" s="79" t="b">
        <v>0</v>
      </c>
      <c r="AO250" s="85" t="s">
        <v>894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5</v>
      </c>
      <c r="BD250" s="48">
        <v>1</v>
      </c>
      <c r="BE250" s="49">
        <v>4.3478260869565215</v>
      </c>
      <c r="BF250" s="48">
        <v>0</v>
      </c>
      <c r="BG250" s="49">
        <v>0</v>
      </c>
      <c r="BH250" s="48">
        <v>0</v>
      </c>
      <c r="BI250" s="49">
        <v>0</v>
      </c>
      <c r="BJ250" s="48">
        <v>22</v>
      </c>
      <c r="BK250" s="49">
        <v>95.65217391304348</v>
      </c>
      <c r="BL250" s="48">
        <v>23</v>
      </c>
    </row>
    <row r="251" spans="1:64" ht="15">
      <c r="A251" s="64" t="s">
        <v>289</v>
      </c>
      <c r="B251" s="64" t="s">
        <v>289</v>
      </c>
      <c r="C251" s="65" t="s">
        <v>2831</v>
      </c>
      <c r="D251" s="66">
        <v>10</v>
      </c>
      <c r="E251" s="67" t="s">
        <v>136</v>
      </c>
      <c r="F251" s="68">
        <v>12</v>
      </c>
      <c r="G251" s="65"/>
      <c r="H251" s="69"/>
      <c r="I251" s="70"/>
      <c r="J251" s="70"/>
      <c r="K251" s="34" t="s">
        <v>65</v>
      </c>
      <c r="L251" s="77">
        <v>251</v>
      </c>
      <c r="M251" s="77"/>
      <c r="N251" s="72"/>
      <c r="O251" s="79" t="s">
        <v>176</v>
      </c>
      <c r="P251" s="81">
        <v>43720.7153587963</v>
      </c>
      <c r="Q251" s="79" t="s">
        <v>446</v>
      </c>
      <c r="R251" s="79"/>
      <c r="S251" s="79"/>
      <c r="T251" s="79" t="s">
        <v>558</v>
      </c>
      <c r="U251" s="79"/>
      <c r="V251" s="82" t="s">
        <v>645</v>
      </c>
      <c r="W251" s="81">
        <v>43720.7153587963</v>
      </c>
      <c r="X251" s="82" t="s">
        <v>769</v>
      </c>
      <c r="Y251" s="79"/>
      <c r="Z251" s="79"/>
      <c r="AA251" s="85" t="s">
        <v>896</v>
      </c>
      <c r="AB251" s="79"/>
      <c r="AC251" s="79" t="b">
        <v>0</v>
      </c>
      <c r="AD251" s="79">
        <v>14</v>
      </c>
      <c r="AE251" s="85" t="s">
        <v>913</v>
      </c>
      <c r="AF251" s="79" t="b">
        <v>0</v>
      </c>
      <c r="AG251" s="79" t="s">
        <v>922</v>
      </c>
      <c r="AH251" s="79"/>
      <c r="AI251" s="85" t="s">
        <v>913</v>
      </c>
      <c r="AJ251" s="79" t="b">
        <v>0</v>
      </c>
      <c r="AK251" s="79">
        <v>7</v>
      </c>
      <c r="AL251" s="85" t="s">
        <v>913</v>
      </c>
      <c r="AM251" s="79" t="s">
        <v>934</v>
      </c>
      <c r="AN251" s="79" t="b">
        <v>0</v>
      </c>
      <c r="AO251" s="85" t="s">
        <v>896</v>
      </c>
      <c r="AP251" s="79" t="s">
        <v>945</v>
      </c>
      <c r="AQ251" s="79">
        <v>0</v>
      </c>
      <c r="AR251" s="79">
        <v>0</v>
      </c>
      <c r="AS251" s="79"/>
      <c r="AT251" s="79"/>
      <c r="AU251" s="79"/>
      <c r="AV251" s="79"/>
      <c r="AW251" s="79"/>
      <c r="AX251" s="79"/>
      <c r="AY251" s="79"/>
      <c r="AZ251" s="79"/>
      <c r="BA251">
        <v>2</v>
      </c>
      <c r="BB251" s="78" t="str">
        <f>REPLACE(INDEX(GroupVertices[Group],MATCH(Edges[[#This Row],[Vertex 1]],GroupVertices[Vertex],0)),1,1,"")</f>
        <v>5</v>
      </c>
      <c r="BC251" s="78" t="str">
        <f>REPLACE(INDEX(GroupVertices[Group],MATCH(Edges[[#This Row],[Vertex 2]],GroupVertices[Vertex],0)),1,1,"")</f>
        <v>5</v>
      </c>
      <c r="BD251" s="48">
        <v>1</v>
      </c>
      <c r="BE251" s="49">
        <v>2.3255813953488373</v>
      </c>
      <c r="BF251" s="48">
        <v>0</v>
      </c>
      <c r="BG251" s="49">
        <v>0</v>
      </c>
      <c r="BH251" s="48">
        <v>0</v>
      </c>
      <c r="BI251" s="49">
        <v>0</v>
      </c>
      <c r="BJ251" s="48">
        <v>42</v>
      </c>
      <c r="BK251" s="49">
        <v>97.67441860465117</v>
      </c>
      <c r="BL251" s="48">
        <v>43</v>
      </c>
    </row>
    <row r="252" spans="1:64" ht="15">
      <c r="A252" s="64" t="s">
        <v>289</v>
      </c>
      <c r="B252" s="64" t="s">
        <v>289</v>
      </c>
      <c r="C252" s="65" t="s">
        <v>2831</v>
      </c>
      <c r="D252" s="66">
        <v>10</v>
      </c>
      <c r="E252" s="67" t="s">
        <v>136</v>
      </c>
      <c r="F252" s="68">
        <v>12</v>
      </c>
      <c r="G252" s="65"/>
      <c r="H252" s="69"/>
      <c r="I252" s="70"/>
      <c r="J252" s="70"/>
      <c r="K252" s="34" t="s">
        <v>65</v>
      </c>
      <c r="L252" s="77">
        <v>252</v>
      </c>
      <c r="M252" s="77"/>
      <c r="N252" s="72"/>
      <c r="O252" s="79" t="s">
        <v>176</v>
      </c>
      <c r="P252" s="81">
        <v>43776.40646990741</v>
      </c>
      <c r="Q252" s="79" t="s">
        <v>447</v>
      </c>
      <c r="R252" s="79"/>
      <c r="S252" s="79"/>
      <c r="T252" s="79"/>
      <c r="U252" s="79"/>
      <c r="V252" s="82" t="s">
        <v>645</v>
      </c>
      <c r="W252" s="81">
        <v>43776.40646990741</v>
      </c>
      <c r="X252" s="82" t="s">
        <v>770</v>
      </c>
      <c r="Y252" s="79"/>
      <c r="Z252" s="79"/>
      <c r="AA252" s="85" t="s">
        <v>897</v>
      </c>
      <c r="AB252" s="79"/>
      <c r="AC252" s="79" t="b">
        <v>0</v>
      </c>
      <c r="AD252" s="79">
        <v>0</v>
      </c>
      <c r="AE252" s="85" t="s">
        <v>913</v>
      </c>
      <c r="AF252" s="79" t="b">
        <v>0</v>
      </c>
      <c r="AG252" s="79" t="s">
        <v>922</v>
      </c>
      <c r="AH252" s="79"/>
      <c r="AI252" s="85" t="s">
        <v>913</v>
      </c>
      <c r="AJ252" s="79" t="b">
        <v>0</v>
      </c>
      <c r="AK252" s="79">
        <v>7</v>
      </c>
      <c r="AL252" s="85" t="s">
        <v>896</v>
      </c>
      <c r="AM252" s="79" t="s">
        <v>934</v>
      </c>
      <c r="AN252" s="79" t="b">
        <v>0</v>
      </c>
      <c r="AO252" s="85" t="s">
        <v>896</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5</v>
      </c>
      <c r="BC252" s="78" t="str">
        <f>REPLACE(INDEX(GroupVertices[Group],MATCH(Edges[[#This Row],[Vertex 2]],GroupVertices[Vertex],0)),1,1,"")</f>
        <v>5</v>
      </c>
      <c r="BD252" s="48">
        <v>0</v>
      </c>
      <c r="BE252" s="49">
        <v>0</v>
      </c>
      <c r="BF252" s="48">
        <v>0</v>
      </c>
      <c r="BG252" s="49">
        <v>0</v>
      </c>
      <c r="BH252" s="48">
        <v>0</v>
      </c>
      <c r="BI252" s="49">
        <v>0</v>
      </c>
      <c r="BJ252" s="48">
        <v>24</v>
      </c>
      <c r="BK252" s="49">
        <v>100</v>
      </c>
      <c r="BL252" s="48">
        <v>24</v>
      </c>
    </row>
    <row r="253" spans="1:64" ht="15">
      <c r="A253" s="64" t="s">
        <v>290</v>
      </c>
      <c r="B253" s="64" t="s">
        <v>290</v>
      </c>
      <c r="C253" s="65" t="s">
        <v>2830</v>
      </c>
      <c r="D253" s="66">
        <v>3</v>
      </c>
      <c r="E253" s="67" t="s">
        <v>132</v>
      </c>
      <c r="F253" s="68">
        <v>35</v>
      </c>
      <c r="G253" s="65"/>
      <c r="H253" s="69"/>
      <c r="I253" s="70"/>
      <c r="J253" s="70"/>
      <c r="K253" s="34" t="s">
        <v>65</v>
      </c>
      <c r="L253" s="77">
        <v>253</v>
      </c>
      <c r="M253" s="77"/>
      <c r="N253" s="72"/>
      <c r="O253" s="79" t="s">
        <v>176</v>
      </c>
      <c r="P253" s="81">
        <v>43779.094976851855</v>
      </c>
      <c r="Q253" s="79" t="s">
        <v>448</v>
      </c>
      <c r="R253" s="82" t="s">
        <v>496</v>
      </c>
      <c r="S253" s="79" t="s">
        <v>521</v>
      </c>
      <c r="T253" s="79" t="s">
        <v>559</v>
      </c>
      <c r="U253" s="82" t="s">
        <v>575</v>
      </c>
      <c r="V253" s="82" t="s">
        <v>575</v>
      </c>
      <c r="W253" s="81">
        <v>43779.094976851855</v>
      </c>
      <c r="X253" s="82" t="s">
        <v>771</v>
      </c>
      <c r="Y253" s="79"/>
      <c r="Z253" s="79"/>
      <c r="AA253" s="85" t="s">
        <v>898</v>
      </c>
      <c r="AB253" s="79"/>
      <c r="AC253" s="79" t="b">
        <v>0</v>
      </c>
      <c r="AD253" s="79">
        <v>0</v>
      </c>
      <c r="AE253" s="85" t="s">
        <v>913</v>
      </c>
      <c r="AF253" s="79" t="b">
        <v>0</v>
      </c>
      <c r="AG253" s="79" t="s">
        <v>922</v>
      </c>
      <c r="AH253" s="79"/>
      <c r="AI253" s="85" t="s">
        <v>913</v>
      </c>
      <c r="AJ253" s="79" t="b">
        <v>0</v>
      </c>
      <c r="AK253" s="79">
        <v>0</v>
      </c>
      <c r="AL253" s="85" t="s">
        <v>913</v>
      </c>
      <c r="AM253" s="79" t="s">
        <v>944</v>
      </c>
      <c r="AN253" s="79" t="b">
        <v>0</v>
      </c>
      <c r="AO253" s="85" t="s">
        <v>898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4</v>
      </c>
      <c r="BC253" s="78" t="str">
        <f>REPLACE(INDEX(GroupVertices[Group],MATCH(Edges[[#This Row],[Vertex 2]],GroupVertices[Vertex],0)),1,1,"")</f>
        <v>4</v>
      </c>
      <c r="BD253" s="48">
        <v>1</v>
      </c>
      <c r="BE253" s="49">
        <v>16.666666666666668</v>
      </c>
      <c r="BF253" s="48">
        <v>0</v>
      </c>
      <c r="BG253" s="49">
        <v>0</v>
      </c>
      <c r="BH253" s="48">
        <v>0</v>
      </c>
      <c r="BI253" s="49">
        <v>0</v>
      </c>
      <c r="BJ253" s="48">
        <v>5</v>
      </c>
      <c r="BK253" s="49">
        <v>83.33333333333333</v>
      </c>
      <c r="BL253" s="48">
        <v>6</v>
      </c>
    </row>
    <row r="254" spans="1:64" ht="15">
      <c r="A254" s="64" t="s">
        <v>291</v>
      </c>
      <c r="B254" s="64" t="s">
        <v>291</v>
      </c>
      <c r="C254" s="65" t="s">
        <v>2831</v>
      </c>
      <c r="D254" s="66">
        <v>10</v>
      </c>
      <c r="E254" s="67" t="s">
        <v>136</v>
      </c>
      <c r="F254" s="68">
        <v>12</v>
      </c>
      <c r="G254" s="65"/>
      <c r="H254" s="69"/>
      <c r="I254" s="70"/>
      <c r="J254" s="70"/>
      <c r="K254" s="34" t="s">
        <v>65</v>
      </c>
      <c r="L254" s="77">
        <v>254</v>
      </c>
      <c r="M254" s="77"/>
      <c r="N254" s="72"/>
      <c r="O254" s="79" t="s">
        <v>176</v>
      </c>
      <c r="P254" s="81">
        <v>43770.77732638889</v>
      </c>
      <c r="Q254" s="79" t="s">
        <v>449</v>
      </c>
      <c r="R254" s="79"/>
      <c r="S254" s="79"/>
      <c r="T254" s="79" t="s">
        <v>560</v>
      </c>
      <c r="U254" s="79"/>
      <c r="V254" s="82" t="s">
        <v>646</v>
      </c>
      <c r="W254" s="81">
        <v>43770.77732638889</v>
      </c>
      <c r="X254" s="82" t="s">
        <v>772</v>
      </c>
      <c r="Y254" s="79"/>
      <c r="Z254" s="79"/>
      <c r="AA254" s="85" t="s">
        <v>899</v>
      </c>
      <c r="AB254" s="79"/>
      <c r="AC254" s="79" t="b">
        <v>0</v>
      </c>
      <c r="AD254" s="79">
        <v>0</v>
      </c>
      <c r="AE254" s="85" t="s">
        <v>913</v>
      </c>
      <c r="AF254" s="79" t="b">
        <v>1</v>
      </c>
      <c r="AG254" s="79" t="s">
        <v>924</v>
      </c>
      <c r="AH254" s="79"/>
      <c r="AI254" s="85" t="s">
        <v>928</v>
      </c>
      <c r="AJ254" s="79" t="b">
        <v>0</v>
      </c>
      <c r="AK254" s="79">
        <v>0</v>
      </c>
      <c r="AL254" s="85" t="s">
        <v>913</v>
      </c>
      <c r="AM254" s="79" t="s">
        <v>934</v>
      </c>
      <c r="AN254" s="79" t="b">
        <v>0</v>
      </c>
      <c r="AO254" s="85" t="s">
        <v>899</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4</v>
      </c>
      <c r="BC254" s="78" t="str">
        <f>REPLACE(INDEX(GroupVertices[Group],MATCH(Edges[[#This Row],[Vertex 2]],GroupVertices[Vertex],0)),1,1,"")</f>
        <v>4</v>
      </c>
      <c r="BD254" s="48">
        <v>1</v>
      </c>
      <c r="BE254" s="49">
        <v>25</v>
      </c>
      <c r="BF254" s="48">
        <v>0</v>
      </c>
      <c r="BG254" s="49">
        <v>0</v>
      </c>
      <c r="BH254" s="48">
        <v>0</v>
      </c>
      <c r="BI254" s="49">
        <v>0</v>
      </c>
      <c r="BJ254" s="48">
        <v>3</v>
      </c>
      <c r="BK254" s="49">
        <v>75</v>
      </c>
      <c r="BL254" s="48">
        <v>4</v>
      </c>
    </row>
    <row r="255" spans="1:64" ht="15">
      <c r="A255" s="64" t="s">
        <v>291</v>
      </c>
      <c r="B255" s="64" t="s">
        <v>291</v>
      </c>
      <c r="C255" s="65" t="s">
        <v>2831</v>
      </c>
      <c r="D255" s="66">
        <v>10</v>
      </c>
      <c r="E255" s="67" t="s">
        <v>136</v>
      </c>
      <c r="F255" s="68">
        <v>12</v>
      </c>
      <c r="G255" s="65"/>
      <c r="H255" s="69"/>
      <c r="I255" s="70"/>
      <c r="J255" s="70"/>
      <c r="K255" s="34" t="s">
        <v>65</v>
      </c>
      <c r="L255" s="77">
        <v>255</v>
      </c>
      <c r="M255" s="77"/>
      <c r="N255" s="72"/>
      <c r="O255" s="79" t="s">
        <v>176</v>
      </c>
      <c r="P255" s="81">
        <v>43779.83400462963</v>
      </c>
      <c r="Q255" s="79" t="s">
        <v>450</v>
      </c>
      <c r="R255" s="82" t="s">
        <v>497</v>
      </c>
      <c r="S255" s="79" t="s">
        <v>499</v>
      </c>
      <c r="T255" s="79" t="s">
        <v>561</v>
      </c>
      <c r="U255" s="79"/>
      <c r="V255" s="82" t="s">
        <v>646</v>
      </c>
      <c r="W255" s="81">
        <v>43779.83400462963</v>
      </c>
      <c r="X255" s="82" t="s">
        <v>773</v>
      </c>
      <c r="Y255" s="79"/>
      <c r="Z255" s="79"/>
      <c r="AA255" s="85" t="s">
        <v>900</v>
      </c>
      <c r="AB255" s="79"/>
      <c r="AC255" s="79" t="b">
        <v>0</v>
      </c>
      <c r="AD255" s="79">
        <v>0</v>
      </c>
      <c r="AE255" s="85" t="s">
        <v>913</v>
      </c>
      <c r="AF255" s="79" t="b">
        <v>1</v>
      </c>
      <c r="AG255" s="79" t="s">
        <v>924</v>
      </c>
      <c r="AH255" s="79"/>
      <c r="AI255" s="85" t="s">
        <v>929</v>
      </c>
      <c r="AJ255" s="79" t="b">
        <v>0</v>
      </c>
      <c r="AK255" s="79">
        <v>0</v>
      </c>
      <c r="AL255" s="85" t="s">
        <v>913</v>
      </c>
      <c r="AM255" s="79" t="s">
        <v>934</v>
      </c>
      <c r="AN255" s="79" t="b">
        <v>1</v>
      </c>
      <c r="AO255" s="85" t="s">
        <v>900</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4</v>
      </c>
      <c r="BC255" s="78" t="str">
        <f>REPLACE(INDEX(GroupVertices[Group],MATCH(Edges[[#This Row],[Vertex 2]],GroupVertices[Vertex],0)),1,1,"")</f>
        <v>4</v>
      </c>
      <c r="BD255" s="48">
        <v>1</v>
      </c>
      <c r="BE255" s="49">
        <v>12.5</v>
      </c>
      <c r="BF255" s="48">
        <v>0</v>
      </c>
      <c r="BG255" s="49">
        <v>0</v>
      </c>
      <c r="BH255" s="48">
        <v>0</v>
      </c>
      <c r="BI255" s="49">
        <v>0</v>
      </c>
      <c r="BJ255" s="48">
        <v>7</v>
      </c>
      <c r="BK255" s="49">
        <v>87.5</v>
      </c>
      <c r="BL255"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5"/>
    <dataValidation allowBlank="1" showErrorMessage="1" sqref="N2:N2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5"/>
    <dataValidation allowBlank="1" showInputMessage="1" promptTitle="Edge Color" prompt="To select an optional edge color, right-click and select Select Color on the right-click menu." sqref="C3:C255"/>
    <dataValidation allowBlank="1" showInputMessage="1" promptTitle="Edge Width" prompt="Enter an optional edge width between 1 and 10." errorTitle="Invalid Edge Width" error="The optional edge width must be a whole number between 1 and 10." sqref="D3:D255"/>
    <dataValidation allowBlank="1" showInputMessage="1" promptTitle="Edge Opacity" prompt="Enter an optional edge opacity between 0 (transparent) and 100 (opaque)." errorTitle="Invalid Edge Opacity" error="The optional edge opacity must be a whole number between 0 and 10." sqref="F3:F2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5">
      <formula1>ValidEdgeVisibilities</formula1>
    </dataValidation>
    <dataValidation allowBlank="1" showInputMessage="1" showErrorMessage="1" promptTitle="Vertex 1 Name" prompt="Enter the name of the edge's first vertex." sqref="A3:A255"/>
    <dataValidation allowBlank="1" showInputMessage="1" showErrorMessage="1" promptTitle="Vertex 2 Name" prompt="Enter the name of the edge's second vertex." sqref="B3:B255"/>
    <dataValidation allowBlank="1" showInputMessage="1" showErrorMessage="1" promptTitle="Edge Label" prompt="Enter an optional edge label." errorTitle="Invalid Edge Visibility" error="You have entered an unrecognized edge visibility.  Try selecting from the drop-down list instead." sqref="H3:H2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5"/>
  </dataValidations>
  <hyperlinks>
    <hyperlink ref="R7" r:id="rId1" display="https://neftegaz.ru/en/news/Offshoredrilling/502889-eni-new-resources-discovered-in-the-gulf-of-suez-offshore-egypt/"/>
    <hyperlink ref="R11" r:id="rId2" display="https://twitter.com/i/web/status/1189128041974435840"/>
    <hyperlink ref="R13" r:id="rId3" display="https://twitter.com/i/web/status/1189612508379779073"/>
    <hyperlink ref="R14" r:id="rId4" display="https://twitter.com/i/web/status/1189615218537762817"/>
    <hyperlink ref="R15" r:id="rId5" display="https://support.nwfactionfund.org/page/9635/donate/1?en_chan=tw&amp;locale=en-US&amp;ea.tracking.id=&amp;en_ref=20303057"/>
    <hyperlink ref="R16" r:id="rId6" display="https://twitter.com/i/web/status/1190053260817616897"/>
    <hyperlink ref="R17" r:id="rId7" display="https://twitter.com/i/web/status/1190053884594728960"/>
    <hyperlink ref="R18" r:id="rId8" display="https://www.api.org/~/media/Files/Policy/Exploration/NC-One-Pager.pdf"/>
    <hyperlink ref="R19" r:id="rId9" display="https://www.api.org/~/media/Files/Policy/Exploration/NC-One-Pager.pdf"/>
    <hyperlink ref="R20" r:id="rId10" display="https://www.api.org/~/media/Files/Policy/Exploration/NC-One-Pager.pdf"/>
    <hyperlink ref="R29" r:id="rId11" display="https://twitter.com/i/web/status/1188814131165614080"/>
    <hyperlink ref="R30" r:id="rId12" display="https://twitter.com/i/web/status/1189436139435941888"/>
    <hyperlink ref="R31" r:id="rId13" display="https://twitter.com/i/web/status/1189877900310458369"/>
    <hyperlink ref="R33" r:id="rId14" display="https://twitter.com/i/web/status/1189518392929091584"/>
    <hyperlink ref="R34" r:id="rId15" display="http://www.krkgroupservices.com/"/>
    <hyperlink ref="R36" r:id="rId16" display="https://www.linkedin.com/slink?code=eh2bpFV"/>
    <hyperlink ref="R45" r:id="rId17" display="https://twitter.com/i/web/status/1188821816740941825"/>
    <hyperlink ref="R46" r:id="rId18" display="https://hdsmarine.com/ro-watermakers"/>
    <hyperlink ref="R47" r:id="rId19" display="https://hdsmarine.com/ro-watermakers"/>
    <hyperlink ref="R49" r:id="rId20" display="https://act.oceana.org/page/51099/action/1"/>
    <hyperlink ref="R52" r:id="rId21" display="https://twitter.com/bigjmcc/status/1192099414451593217"/>
    <hyperlink ref="R53" r:id="rId22" display="https://twitter.com/bigjmcc/status/1192099414451593217"/>
    <hyperlink ref="R54" r:id="rId23" display="https://twitter.com/bigjmcc/status/1192099414451593217"/>
    <hyperlink ref="R60" r:id="rId24" display="https://twitter.com/bigjmcc/status/1192099414451593217"/>
    <hyperlink ref="R61" r:id="rId25" display="https://twitter.com/bigjmcc/status/1192099414451593217"/>
    <hyperlink ref="R62" r:id="rId26" display="https://twitter.com/bigjmcc/status/1192099414451593217"/>
    <hyperlink ref="R64" r:id="rId27" display="https://www.cbc.ca/listen/live-radio/1-27-information-morning-ns/clip/15745117-twelve-municipal-governments-in-nova-scotia-call-for-an-inquiry-into-offshore-drilling"/>
    <hyperlink ref="R75" r:id="rId28" display="https://twitter.com/i/web/status/1188953651647258625"/>
    <hyperlink ref="R76" r:id="rId29" display="https://www.ncel.net/2019-energy-and-climate-successes"/>
    <hyperlink ref="R82" r:id="rId30" display="https://www.instagram.com/mfdls48n"/>
    <hyperlink ref="R84" r:id="rId31" display="https://twitter.com/i/web/status/1188088795859738625"/>
    <hyperlink ref="R85" r:id="rId32" display="https://twitter.com/i/web/status/1188088795859738625"/>
    <hyperlink ref="R86" r:id="rId33" display="https://www.thestar.com/halifax/2019/10/28/teens-tell-nova-scotia-government-climate-targets-arent-good-enough.html"/>
    <hyperlink ref="R87" r:id="rId34" display="https://twitter.com/i/web/status/1189538167826927616"/>
    <hyperlink ref="R88" r:id="rId35" display="https://nationalpost.com/commodities/energy/a-14-year-long-oil-spill-in-gulf-of-mexico-verges-on-becoming-one-of-the-worst-in-us-history/wcm/8cfa1953-f35d-4828-87bd-d6c172b155b1"/>
    <hyperlink ref="R89" r:id="rId36" display="https://nationalpost.com/commodities/energy/a-14-year-long-oil-spill-in-gulf-of-mexico-verges-on-becoming-one-of-the-worst-in-us-history/wcm/8cfa1953-f35d-4828-87bd-d6c172b155b1"/>
    <hyperlink ref="R90" r:id="rId37" display="https://nationalpost.com/commodities/energy/a-14-year-long-oil-spill-in-gulf-of-mexico-verges-on-becoming-one-of-the-worst-in-us-history/wcm/8cfa1953-f35d-4828-87bd-d6c172b155b1"/>
    <hyperlink ref="R91" r:id="rId38" display="https://nationalpost.com/commodities/energy/a-14-year-long-oil-spill-in-gulf-of-mexico-verges-on-becoming-one-of-the-worst-in-us-history/wcm/8cfa1953-f35d-4828-87bd-d6c172b155b1"/>
    <hyperlink ref="R92" r:id="rId39" display="https://nationalpost.com/commodities/energy/a-14-year-long-oil-spill-in-gulf-of-mexico-verges-on-becoming-one-of-the-worst-in-us-history/wcm/8cfa1953-f35d-4828-87bd-d6c172b155b1"/>
    <hyperlink ref="R93" r:id="rId40" display="https://nationalpost.com/commodities/energy/a-14-year-long-oil-spill-in-gulf-of-mexico-verges-on-becoming-one-of-the-worst-in-us-history/wcm/8cfa1953-f35d-4828-87bd-d6c172b155b1"/>
    <hyperlink ref="R94" r:id="rId41" display="https://nationalpost.com/commodities/energy/a-14-year-long-oil-spill-in-gulf-of-mexico-verges-on-becoming-one-of-the-worst-in-us-history/wcm/8cfa1953-f35d-4828-87bd-d6c172b155b1"/>
    <hyperlink ref="R95" r:id="rId42" display="https://nationalpost.com/commodities/energy/a-14-year-long-oil-spill-in-gulf-of-mexico-verges-on-becoming-one-of-the-worst-in-us-history/wcm/8cfa1953-f35d-4828-87bd-d6c172b155b1"/>
    <hyperlink ref="R96" r:id="rId43" display="https://nsadvocate.org/2019/11/05/you-cant-eat-oil-and-you-cant-eat-money-12-nova-scotia-municipalities-call-for-offshore-drilling-inquiry/"/>
    <hyperlink ref="R97" r:id="rId44" display="https://nationalpost.com/commodities/energy/a-14-year-long-oil-spill-in-gulf-of-mexico-verges-on-becoming-one-of-the-worst-in-us-history/wcm/8cfa1953-f35d-4828-87bd-d6c172b155b1"/>
    <hyperlink ref="R98" r:id="rId45" display="https://www.thestar.com/halifax/2019/10/28/teens-tell-nova-scotia-government-climate-targets-arent-good-enough.html"/>
    <hyperlink ref="R99" r:id="rId46" display="https://nationalpost.com/commodities/energy/a-14-year-long-oil-spill-in-gulf-of-mexico-verges-on-becoming-one-of-the-worst-in-us-history/wcm/8cfa1953-f35d-4828-87bd-d6c172b155b1"/>
    <hyperlink ref="R100" r:id="rId47" display="https://www.thetelegram.com/news/local/cnlopb-pays-for-chair-roger-grimes-flights-from-south-carolina-to-st-johns-for-some-meetings-338904/"/>
    <hyperlink ref="R101" r:id="rId48" display="https://www.thetelegram.com/news/local/cnlopb-pays-for-chair-roger-grimes-flights-from-south-carolina-to-st-johns-for-some-meetings-338904/"/>
    <hyperlink ref="R102" r:id="rId49" display="https://www.thetelegram.com/news/local/cnlopb-pays-for-chair-roger-grimes-flights-from-south-carolina-to-st-johns-for-some-meetings-338904/"/>
    <hyperlink ref="R103" r:id="rId50" display="https://www.thetelegram.com/news/local/cnlopb-pays-for-chair-roger-grimes-flights-from-south-carolina-to-st-johns-for-some-meetings-338904/"/>
    <hyperlink ref="R104" r:id="rId51" display="https://nationalpost.com/commodities/energy/a-14-year-long-oil-spill-in-gulf-of-mexico-verges-on-becoming-one-of-the-worst-in-us-history/wcm/8cfa1953-f35d-4828-87bd-d6c172b155b1"/>
    <hyperlink ref="R105" r:id="rId52" display="https://www.thetelegram.com/news/local/cnlopb-pays-for-chair-roger-grimes-flights-from-south-carolina-to-st-johns-for-some-meetings-338904/"/>
    <hyperlink ref="R106" r:id="rId53" display="https://nationalpost.com/commodities/energy/a-14-year-long-oil-spill-in-gulf-of-mexico-verges-on-becoming-one-of-the-worst-in-us-history/wcm/8cfa1953-f35d-4828-87bd-d6c172b155b1"/>
    <hyperlink ref="R107" r:id="rId54" display="https://www.thetelegram.com/news/local/cnlopb-pays-for-chair-roger-grimes-flights-from-south-carolina-to-st-johns-for-some-meetings-338904/"/>
    <hyperlink ref="R109" r:id="rId55" display="https://www.thetelegram.com/news/local/cnlopb-pays-for-chair-roger-grimes-flights-from-south-carolina-to-st-johns-for-some-meetings-338904/"/>
    <hyperlink ref="R110" r:id="rId56" display="https://www.thetelegram.com/news/local/cnlopb-pays-for-chair-roger-grimes-flights-from-south-carolina-to-st-johns-for-some-meetings-338904/"/>
    <hyperlink ref="R111" r:id="rId57" display="https://www.thestar.com/halifax/2019/10/28/teens-tell-nova-scotia-government-climate-targets-arent-good-enough.html"/>
    <hyperlink ref="R112" r:id="rId58" display="https://www.thetelegram.com/news/local/cnlopb-pays-for-chair-roger-grimes-flights-from-south-carolina-to-st-johns-for-some-meetings-338904/"/>
    <hyperlink ref="R113" r:id="rId59" display="https://twitter.com/i/web/status/1188088795859738625"/>
    <hyperlink ref="R115" r:id="rId60" display="https://nationalpost.com/commodities/energy/a-14-year-long-oil-spill-in-gulf-of-mexico-verges-on-becoming-one-of-the-worst-in-us-history/wcm/8cfa1953-f35d-4828-87bd-d6c172b155b1"/>
    <hyperlink ref="R116" r:id="rId61" display="https://www.thetelegram.com/news/local/cnlopb-pays-for-chair-roger-grimes-flights-from-south-carolina-to-st-johns-for-some-meetings-338904/"/>
    <hyperlink ref="R117" r:id="rId62" display="https://www.thetelegram.com/news/local/cnlopb-pays-for-chair-roger-grimes-flights-from-south-carolina-to-st-johns-for-some-meetings-338904/"/>
    <hyperlink ref="R118" r:id="rId63" display="https://www.thetelegram.com/news/local/cnlopb-pays-for-chair-roger-grimes-flights-from-south-carolina-to-st-johns-for-some-meetings-338904/"/>
    <hyperlink ref="R119" r:id="rId64" display="https://www.thetelegram.com/news/local/cnlopb-pays-for-chair-roger-grimes-flights-from-south-carolina-to-st-johns-for-some-meetings-338904/"/>
    <hyperlink ref="R120" r:id="rId65" display="https://www.thetelegram.com/news/local/cnlopb-pays-for-chair-roger-grimes-flights-from-south-carolina-to-st-johns-for-some-meetings-338904/"/>
    <hyperlink ref="R121" r:id="rId66" display="https://www.thetelegram.com/news/local/cnlopb-pays-for-chair-roger-grimes-flights-from-south-carolina-to-st-johns-for-some-meetings-338904/"/>
    <hyperlink ref="R122" r:id="rId67" display="https://www.thetelegram.com/news/local/cnlopb-pays-for-chair-roger-grimes-flights-from-south-carolina-to-st-johns-for-some-meetings-338904/"/>
    <hyperlink ref="R123" r:id="rId68" display="https://nationalpost.com/commodities/energy/a-14-year-long-oil-spill-in-gulf-of-mexico-verges-on-becoming-one-of-the-worst-in-us-history/wcm/8cfa1953-f35d-4828-87bd-d6c172b155b1"/>
    <hyperlink ref="R124" r:id="rId69" display="https://www.thetelegram.com/news/local/cnlopb-pays-for-chair-roger-grimes-flights-from-south-carolina-to-st-johns-for-some-meetings-338904/"/>
    <hyperlink ref="R125" r:id="rId70" display="https://canadians.org/media/twelve-municipal-governments-nova-scotia-call-offshore-drilling-inquiry"/>
    <hyperlink ref="R126" r:id="rId71" display="https://canadians.org/media/twelve-municipal-governments-nova-scotia-call-offshore-drilling-inquiry"/>
    <hyperlink ref="R127" r:id="rId72" display="https://nationalpost.com/commodities/energy/a-14-year-long-oil-spill-in-gulf-of-mexico-verges-on-becoming-one-of-the-worst-in-us-history/wcm/8cfa1953-f35d-4828-87bd-d6c172b155b1"/>
    <hyperlink ref="R128" r:id="rId73" display="https://canadians.org/media/twelve-municipal-governments-nova-scotia-call-offshore-drilling-inquiry"/>
    <hyperlink ref="R129" r:id="rId74" display="https://ipolitics.ca/2018/07/05/nova-scotia-cabinet-shuffle-shifts-focus-to-mining-forestry-and-the-environment/"/>
    <hyperlink ref="R130" r:id="rId75" display="https://www.thetelegram.com/news/local/cnlopb-pays-for-chair-roger-grimes-flights-from-south-carolina-to-st-johns-for-some-meetings-338904/"/>
    <hyperlink ref="R131" r:id="rId76" display="https://ipolitics.ca/2018/07/05/nova-scotia-cabinet-shuffle-shifts-focus-to-mining-forestry-and-the-environment/"/>
    <hyperlink ref="R132" r:id="rId77" display="https://nationalpost.com/commodities/energy/a-14-year-long-oil-spill-in-gulf-of-mexico-verges-on-becoming-one-of-the-worst-in-us-history/wcm/8cfa1953-f35d-4828-87bd-d6c172b155b1"/>
    <hyperlink ref="R133" r:id="rId78" display="https://ipolitics.ca/2018/07/05/nova-scotia-cabinet-shuffle-shifts-focus-to-mining-forestry-and-the-environment/"/>
    <hyperlink ref="R134" r:id="rId79" display="https://www.thecoastlandtimes.com/2019/09/12/house-approves-oil-drilling-ban-off-atlantic-and-pacific-coasts/"/>
    <hyperlink ref="R135" r:id="rId80" display="https://www.thetelegram.com/news/local/cnlopb-pays-for-chair-roger-grimes-flights-from-south-carolina-to-st-johns-for-some-meetings-338904/"/>
    <hyperlink ref="R136" r:id="rId81" display="https://www.thecoastlandtimes.com/2019/09/12/house-approves-oil-drilling-ban-off-atlantic-and-pacific-coasts/"/>
    <hyperlink ref="R138" r:id="rId82" display="https://nationalpost.com/commodities/energy/a-14-year-long-oil-spill-in-gulf-of-mexico-verges-on-becoming-one-of-the-worst-in-us-history/wcm/8cfa1953-f35d-4828-87bd-d6c172b155b1"/>
    <hyperlink ref="R139" r:id="rId83" display="https://www.thetelegram.com/news/local/cnlopb-pays-for-chair-roger-grimes-flights-from-south-carolina-to-st-johns-for-some-meetings-338904/"/>
    <hyperlink ref="R141" r:id="rId84" display="https://nationalpost.com/commodities/energy/a-14-year-long-oil-spill-in-gulf-of-mexico-verges-on-becoming-one-of-the-worst-in-us-history/wcm/8cfa1953-f35d-4828-87bd-d6c172b155b1"/>
    <hyperlink ref="R142" r:id="rId85" display="https://www.thetelegram.com/news/local/cnlopb-pays-for-chair-roger-grimes-flights-from-south-carolina-to-st-johns-for-some-meetings-338904/"/>
    <hyperlink ref="R144" r:id="rId86" display="https://nationalpost.com/commodities/energy/a-14-year-long-oil-spill-in-gulf-of-mexico-verges-on-becoming-one-of-the-worst-in-us-history/wcm/8cfa1953-f35d-4828-87bd-d6c172b155b1"/>
    <hyperlink ref="R145" r:id="rId87" display="https://canadians.org/media/twelve-municipal-governments-nova-scotia-call-offshore-drilling-inquiry"/>
    <hyperlink ref="R147" r:id="rId88" display="https://www.cbc.ca/listen/live-radio/1-27-information-morning-ns/clip/15745117-twelve-municipal-governments-in-nova-scotia-call-for-an-inquiry-into-offshore-drilling"/>
    <hyperlink ref="R148" r:id="rId89" display="https://www.thetelegram.com/news/local/cnlopb-pays-for-chair-roger-grimes-flights-from-south-carolina-to-st-johns-for-some-meetings-338904/"/>
    <hyperlink ref="R149" r:id="rId90" display="https://twitter.com/bigjmcc/status/1192099414451593217"/>
    <hyperlink ref="R150" r:id="rId91" display="https://twitter.com/RobinTress/status/1192196273920757761"/>
    <hyperlink ref="R151" r:id="rId92" display="https://twitter.com/RobinTress/status/1192196273920757761"/>
    <hyperlink ref="R152" r:id="rId93" display="https://twitter.com/RobinTress/status/1192196273920757761"/>
    <hyperlink ref="R153" r:id="rId94" display="https://twitter.com/RobinTress/status/1192196273920757761"/>
    <hyperlink ref="R154" r:id="rId95" display="https://twitter.com/RobinTress/status/1192196273920757761"/>
    <hyperlink ref="R155" r:id="rId96" display="https://twitter.com/RobinTress/status/1192196273920757761"/>
    <hyperlink ref="R156" r:id="rId97" display="https://twitter.com/RobinTress/status/1192196273920757761"/>
    <hyperlink ref="R157" r:id="rId98" display="https://www.thetelegram.com/news/local/cnlopb-pays-for-chair-roger-grimes-flights-from-south-carolina-to-st-johns-for-some-meetings-338904/"/>
    <hyperlink ref="R158" r:id="rId99" display="https://twitter.com/RobinTress/status/1192196273920757761"/>
    <hyperlink ref="R159" r:id="rId100" display="https://www.thetelegram.com/news/local/cnlopb-pays-for-chair-roger-grimes-flights-from-south-carolina-to-st-johns-for-some-meetings-338904/"/>
    <hyperlink ref="R160" r:id="rId101" display="https://twitter.com/RobinTress/status/1192196273920757761"/>
    <hyperlink ref="R161" r:id="rId102" display="https://nsadvocate.org/2019/11/05/you-cant-eat-oil-and-you-cant-eat-money-12-nova-scotia-municipalities-call-for-offshore-drilling-inquiry/"/>
    <hyperlink ref="R168" r:id="rId103" display="https://twitter.com/i/web/status/1189533447045505024"/>
    <hyperlink ref="R169" r:id="rId104" display="https://www.thetelegram.com/news/local/cnlopb-pays-for-chair-roger-grimes-flights-from-south-carolina-to-st-johns-for-some-meetings-338904/"/>
    <hyperlink ref="R171" r:id="rId105" display="https://twitter.com/i/web/status/1189533447045505024"/>
    <hyperlink ref="R172" r:id="rId106" display="https://www.thetelegram.com/news/local/cnlopb-pays-for-chair-roger-grimes-flights-from-south-carolina-to-st-johns-for-some-meetings-338904/"/>
    <hyperlink ref="R174" r:id="rId107" display="https://twitter.com/i/web/status/1189533447045505024"/>
    <hyperlink ref="R175" r:id="rId108" display="https://www.thetelegram.com/news/local/cnlopb-pays-for-chair-roger-grimes-flights-from-south-carolina-to-st-johns-for-some-meetings-338904/"/>
    <hyperlink ref="R177" r:id="rId109" display="https://twitter.com/i/web/status/1189533447045505024"/>
    <hyperlink ref="R179" r:id="rId110" display="https://twitter.com/i/web/status/1189533447045505024"/>
    <hyperlink ref="R180" r:id="rId111" display="https://www.thetelegram.com/news/local/cnlopb-pays-for-chair-roger-grimes-flights-from-south-carolina-to-st-johns-for-some-meetings-338904/"/>
    <hyperlink ref="R184" r:id="rId112" display="https://twitter.com/chronicleherald/status/1191841368601182208"/>
    <hyperlink ref="R189" r:id="rId113" display="https://www.facebook.com/events/677705545968483?active_tab=about"/>
    <hyperlink ref="R190" r:id="rId114" display="https://www.cbc.ca/listen/live-radio/1-27-information-morning-ns/clip/15745117-twelve-municipal-governments-in-nova-scotia-call-for-an-inquiry-into-offshore-drilling"/>
    <hyperlink ref="R191" r:id="rId115" display="https://www.thechronicleherald.ca/news/local/12-nova-scotia-municipalities-call-for-public-inquiry-into-the-impact-of-offshore-drilling-and-exploration-372635/"/>
    <hyperlink ref="R193" r:id="rId116" display="https://www.thetelegram.com/news/local/cnlopb-pays-for-chair-roger-grimes-flights-from-south-carolina-to-st-johns-for-some-meetings-338904/"/>
    <hyperlink ref="R195" r:id="rId117" display="https://twitter.com/RobinTress/status/1192196273920757761"/>
    <hyperlink ref="R200" r:id="rId118" display="https://nationalpost.com/commodities/energy/a-14-year-long-oil-spill-in-gulf-of-mexico-verges-on-becoming-one-of-the-worst-in-us-history/wcm/8cfa1953-f35d-4828-87bd-d6c172b155b1"/>
    <hyperlink ref="R201" r:id="rId119" display="https://twitter.com/bigjmcc/status/1192099414451593217"/>
    <hyperlink ref="R209" r:id="rId120" display="https://twitter.com/i/web/status/1188626938811867137"/>
    <hyperlink ref="R210" r:id="rId121" display="https://twitter.com/i/web/status/1188849163246755841"/>
    <hyperlink ref="R211" r:id="rId122" display="https://nodexlgraphgallery.org/Pages/Graph.aspx?graphID=180127"/>
    <hyperlink ref="R212" r:id="rId123" display="https://nodexlgraphgallery.org/Pages/Graph.aspx?graphID=180127"/>
    <hyperlink ref="R213" r:id="rId124" display="https://nodexlgraphgallery.org/Pages/Graph.aspx?graphID=180127"/>
    <hyperlink ref="R214" r:id="rId125" display="https://nodexlgraphgallery.org/Pages/Graph.aspx?graphID=180127"/>
    <hyperlink ref="R215" r:id="rId126" display="https://www.cbc.ca/news/canada/newfoundland-labrador/ffaw-billion-dollar-crab-1.5346846"/>
    <hyperlink ref="R217" r:id="rId127" display="https://secure.canadians.org/page/20746/petition/1"/>
    <hyperlink ref="R218" r:id="rId128" display="https://www.facebook.com/events/677705545968483/"/>
    <hyperlink ref="R219" r:id="rId129" display="https://www.thestar.com/halifax/2019/10/28/teens-tell-nova-scotia-government-climate-targets-arent-good-enough.html"/>
    <hyperlink ref="R220" r:id="rId130" display="https://twitter.com/i/web/status/1189533447045505024"/>
    <hyperlink ref="R221" r:id="rId131" display="https://www.thetelegram.com/news/local/cnlopb-pays-for-chair-roger-grimes-flights-from-south-carolina-to-st-johns-for-some-meetings-338904/"/>
    <hyperlink ref="R228" r:id="rId132" display="https://nodexlgraphgallery.org/Pages/Graph.aspx?graphID=180127"/>
    <hyperlink ref="R229" r:id="rId133" display="https://nodexlgraphgallery.org/Pages/Graph.aspx?graphID=180127"/>
    <hyperlink ref="R230" r:id="rId134" display="https://nodexlgraphgallery.org/Pages/Graph.aspx?graphID=180127"/>
    <hyperlink ref="R231" r:id="rId135" display="https://nodexlgraphgallery.org/Pages/Graph.aspx?graphID=180127"/>
    <hyperlink ref="R232" r:id="rId136" display="https://nodexlgraphgallery.org/Pages/Graph.aspx?graphID=180127"/>
    <hyperlink ref="R233" r:id="rId137" display="https://nodexlgraphgallery.org/Pages/Graph.aspx?graphID=180127"/>
    <hyperlink ref="R234" r:id="rId138" display="https://twitter.com/i/web/status/1190339041067257858"/>
    <hyperlink ref="R238" r:id="rId139" display="https://twitter.com/chronicleherald/status/1191841368601182208"/>
    <hyperlink ref="R239" r:id="rId140" display="https://nodexlgraphgallery.org/Pages/Graph.aspx?graphID=180127"/>
    <hyperlink ref="R240" r:id="rId141" display="https://nodexlgraphgallery.org/Pages/Graph.aspx?graphID=180127"/>
    <hyperlink ref="R241" r:id="rId142" display="https://nodexlgraphgallery.org/Pages/Graph.aspx?graphID=180127"/>
    <hyperlink ref="R242" r:id="rId143" display="https://nodexlgraphgallery.org/Pages/Graph.aspx?graphID=180127"/>
    <hyperlink ref="R243" r:id="rId144" display="https://nodexlgraphgallery.org/Pages/Graph.aspx?graphID=180127"/>
    <hyperlink ref="R246" r:id="rId145" display="https://nodexlgraphgallery.org/Pages/Graph.aspx?graphID=180127"/>
    <hyperlink ref="R253" r:id="rId146" display="https://www.gishgallop.com/trump-bans-offshore-logging/"/>
    <hyperlink ref="R255" r:id="rId147" display="https://twitter.com/i/web/status/1193619578120740865"/>
    <hyperlink ref="U18" r:id="rId148" display="https://pbs.twimg.com/tweet_video_thumb/EHpzRpDUYAA8yDp.jpg"/>
    <hyperlink ref="U19" r:id="rId149" display="https://pbs.twimg.com/tweet_video_thumb/EHpzRpDUYAA8yDp.jpg"/>
    <hyperlink ref="U20" r:id="rId150" display="https://pbs.twimg.com/tweet_video_thumb/EHpzRpDUYAA8yDp.jpg"/>
    <hyperlink ref="U21" r:id="rId151" display="https://pbs.twimg.com/media/EIThYGwXkAAH9EO.jpg"/>
    <hyperlink ref="U34" r:id="rId152" display="https://pbs.twimg.com/media/EInJnwIVAAE-3pT.jpg"/>
    <hyperlink ref="U35" r:id="rId153" display="https://pbs.twimg.com/media/EInbq_JXkAEbUjg.jpg"/>
    <hyperlink ref="U36" r:id="rId154" display="https://pbs.twimg.com/media/EIobCO-XYAIzdKw.jpg"/>
    <hyperlink ref="U46" r:id="rId155" display="https://pbs.twimg.com/media/EItA9HYUcAAuQQX.jpg"/>
    <hyperlink ref="U49" r:id="rId156" display="https://pbs.twimg.com/media/EItx-0sXsAcGoRJ.jpg"/>
    <hyperlink ref="U76" r:id="rId157" display="https://pbs.twimg.com/media/EIuPP-wXUAAI6oU.png"/>
    <hyperlink ref="U83" r:id="rId158" display="https://pbs.twimg.com/media/EIwOLWWXkAAcMdT.jpg"/>
    <hyperlink ref="U137" r:id="rId159" display="https://pbs.twimg.com/media/EIsos8gWkAAGtLp.jpg"/>
    <hyperlink ref="U140" r:id="rId160" display="https://pbs.twimg.com/media/EIsos8gWkAAGtLp.jpg"/>
    <hyperlink ref="U143" r:id="rId161" display="https://pbs.twimg.com/media/EIsos8gWkAAGtLp.jpg"/>
    <hyperlink ref="U146" r:id="rId162" display="https://pbs.twimg.com/media/EIsos8gWkAAGtLp.jpg"/>
    <hyperlink ref="U194" r:id="rId163" display="https://pbs.twimg.com/media/EIsos8gWkAAGtLp.jpg"/>
    <hyperlink ref="U236" r:id="rId164" display="https://pbs.twimg.com/media/EIobS2zXkAAPXo7.jpg"/>
    <hyperlink ref="U237" r:id="rId165" display="https://pbs.twimg.com/media/EIodJY-WwAMe0v0.jpg"/>
    <hyperlink ref="U244" r:id="rId166" display="https://pbs.twimg.com/media/EIy3DTlW4AI7Wfr.jpg"/>
    <hyperlink ref="U253" r:id="rId167" display="https://pbs.twimg.com/media/EI-jFLMXUAIGj8x.jpg"/>
    <hyperlink ref="V3" r:id="rId168" display="http://pbs.twimg.com/profile_images/1131342106256187394/1cmxZBI__normal.jpg"/>
    <hyperlink ref="V4" r:id="rId169" display="http://pbs.twimg.com/profile_images/1131342106256187394/1cmxZBI__normal.jpg"/>
    <hyperlink ref="V5" r:id="rId170" display="http://pbs.twimg.com/profile_images/1131342106256187394/1cmxZBI__normal.jpg"/>
    <hyperlink ref="V6" r:id="rId171" display="http://pbs.twimg.com/profile_images/1131342106256187394/1cmxZBI__normal.jpg"/>
    <hyperlink ref="V7" r:id="rId172" display="http://pbs.twimg.com/profile_images/577676690442223616/QFMocWxO_normal.jpeg"/>
    <hyperlink ref="V8" r:id="rId173" display="http://pbs.twimg.com/profile_images/378800000779772281/5f36ec7c324faf5565092b7cc5df9aa7_normal.jpeg"/>
    <hyperlink ref="V9" r:id="rId174" display="http://pbs.twimg.com/profile_images/378800000779772281/5f36ec7c324faf5565092b7cc5df9aa7_normal.jpeg"/>
    <hyperlink ref="V10" r:id="rId175" display="http://pbs.twimg.com/profile_images/916607835219341312/N3Kvjke2_normal.jpg"/>
    <hyperlink ref="V11" r:id="rId176" display="http://pbs.twimg.com/profile_images/884762247242936321/xoZAe4sB_normal.jpg"/>
    <hyperlink ref="V12" r:id="rId177" display="http://pbs.twimg.com/profile_images/776108420999090177/ccwYG4tO_normal.jpg"/>
    <hyperlink ref="V13" r:id="rId178" display="http://pbs.twimg.com/profile_images/732071945/CapeCoral_normal.jpg"/>
    <hyperlink ref="V14" r:id="rId179" display="http://pbs.twimg.com/profile_images/732071945/CapeCoral_normal.jpg"/>
    <hyperlink ref="V15" r:id="rId180" display="http://pbs.twimg.com/profile_images/2639225391/a6d40665ffef3863b666384113e0828b_normal.jpeg"/>
    <hyperlink ref="V16" r:id="rId181" display="http://pbs.twimg.com/profile_images/1189735312077053952/IMCd1Z8a_normal.jpg"/>
    <hyperlink ref="V17" r:id="rId182" display="http://pbs.twimg.com/profile_images/1189735312077053952/IMCd1Z8a_normal.jpg"/>
    <hyperlink ref="V18" r:id="rId183" display="https://pbs.twimg.com/tweet_video_thumb/EHpzRpDUYAA8yDp.jpg"/>
    <hyperlink ref="V19" r:id="rId184" display="https://pbs.twimg.com/tweet_video_thumb/EHpzRpDUYAA8yDp.jpg"/>
    <hyperlink ref="V20" r:id="rId185" display="https://pbs.twimg.com/tweet_video_thumb/EHpzRpDUYAA8yDp.jpg"/>
    <hyperlink ref="V21" r:id="rId186" display="https://pbs.twimg.com/media/EIThYGwXkAAH9EO.jpg"/>
    <hyperlink ref="V22" r:id="rId187" display="http://pbs.twimg.com/profile_images/1157361163983884288/nbfMB0Fx_normal.jpg"/>
    <hyperlink ref="V23" r:id="rId188" display="http://pbs.twimg.com/profile_images/378800000751952076/efc8d0e0d8f40780eac14890a349fb52_normal.jpeg"/>
    <hyperlink ref="V24" r:id="rId189" display="http://pbs.twimg.com/profile_images/692657187328520192/zeI6TleC_normal.jpg"/>
    <hyperlink ref="V25" r:id="rId190" display="http://pbs.twimg.com/profile_images/1168837767125712896/ZMTuVJe4_normal.jpg"/>
    <hyperlink ref="V26" r:id="rId191" display="http://pbs.twimg.com/profile_images/1182859423254892544/5QlxWl64_normal.jpg"/>
    <hyperlink ref="V27" r:id="rId192" display="http://pbs.twimg.com/profile_images/938569742423429120/eNJniOut_normal.jpg"/>
    <hyperlink ref="V28" r:id="rId193" display="http://pbs.twimg.com/profile_images/1194297558656520193/XfPeaZk-_normal.png"/>
    <hyperlink ref="V29" r:id="rId194" display="http://pbs.twimg.com/profile_images/509262764158615552/5FXgWCjr_normal.jpeg"/>
    <hyperlink ref="V30" r:id="rId195" display="http://pbs.twimg.com/profile_images/509262764158615552/5FXgWCjr_normal.jpeg"/>
    <hyperlink ref="V31" r:id="rId196" display="http://pbs.twimg.com/profile_images/509262764158615552/5FXgWCjr_normal.jpeg"/>
    <hyperlink ref="V32" r:id="rId197" display="http://pbs.twimg.com/profile_images/509262764158615552/5FXgWCjr_normal.jpeg"/>
    <hyperlink ref="V33" r:id="rId198" display="http://pbs.twimg.com/profile_images/1152811940256686080/0cvcqb4M_normal.jpg"/>
    <hyperlink ref="V34" r:id="rId199" display="https://pbs.twimg.com/media/EInJnwIVAAE-3pT.jpg"/>
    <hyperlink ref="V35" r:id="rId200" display="https://pbs.twimg.com/media/EInbq_JXkAEbUjg.jpg"/>
    <hyperlink ref="V36" r:id="rId201" display="https://pbs.twimg.com/media/EIobCO-XYAIzdKw.jpg"/>
    <hyperlink ref="V37" r:id="rId202" display="http://pbs.twimg.com/profile_images/378800000382901132/6c8ce53cb7a464ca2b914c268340abe6_normal.png"/>
    <hyperlink ref="V38" r:id="rId203" display="http://pbs.twimg.com/profile_images/1169660215224143872/xIiC6juh_normal.jpg"/>
    <hyperlink ref="V39" r:id="rId204" display="http://pbs.twimg.com/profile_images/1148339148467638276/LLyoxVSH_normal.jpg"/>
    <hyperlink ref="V40" r:id="rId205" display="http://pbs.twimg.com/profile_images/1092549305334870016/ZuGhOktk_normal.jpg"/>
    <hyperlink ref="V41" r:id="rId206" display="http://pbs.twimg.com/profile_images/1186706424514174982/ptetajD-_normal.jpg"/>
    <hyperlink ref="V42" r:id="rId207" display="http://pbs.twimg.com/profile_images/1192072851987292160/_gcZ85LI_normal.jpg"/>
    <hyperlink ref="V43" r:id="rId208" display="http://pbs.twimg.com/profile_images/1115798458131197953/sZ6oyVJB_normal.png"/>
    <hyperlink ref="V44" r:id="rId209" display="http://pbs.twimg.com/profile_images/1003662005373427712/yDU36WO9_normal.jpg"/>
    <hyperlink ref="V45" r:id="rId210" display="http://pbs.twimg.com/profile_images/1017122729357553666/KqO-IE6p_normal.jpg"/>
    <hyperlink ref="V46" r:id="rId211" display="https://pbs.twimg.com/media/EItA9HYUcAAuQQX.jpg"/>
    <hyperlink ref="V47" r:id="rId212" display="http://pbs.twimg.com/profile_images/858099323254558720/dSqPtzP9_normal.jpg"/>
    <hyperlink ref="V48" r:id="rId213" display="http://pbs.twimg.com/profile_images/934186716562419714/oexywtUW_normal.jpg"/>
    <hyperlink ref="V49" r:id="rId214" display="https://pbs.twimg.com/media/EItx-0sXsAcGoRJ.jpg"/>
    <hyperlink ref="V50" r:id="rId215" display="http://pbs.twimg.com/profile_images/1012138313866776577/eOVSmf2Y_normal.jpg"/>
    <hyperlink ref="V51" r:id="rId216" display="http://pbs.twimg.com/profile_images/1169288515512872966/Bz-9B162_normal.jpg"/>
    <hyperlink ref="V52" r:id="rId217" display="http://pbs.twimg.com/profile_images/1169288515512872966/Bz-9B162_normal.jpg"/>
    <hyperlink ref="V53" r:id="rId218" display="http://pbs.twimg.com/profile_images/1169288515512872966/Bz-9B162_normal.jpg"/>
    <hyperlink ref="V54" r:id="rId219" display="http://pbs.twimg.com/profile_images/1169288515512872966/Bz-9B162_normal.jpg"/>
    <hyperlink ref="V55" r:id="rId220" display="http://abs.twimg.com/sticky/default_profile_images/default_profile_normal.png"/>
    <hyperlink ref="V56" r:id="rId221" display="http://pbs.twimg.com/profile_images/1066801391153246209/Jv9xJQ-H_normal.jpg"/>
    <hyperlink ref="V57" r:id="rId222" display="http://pbs.twimg.com/profile_images/1008107008631992320/4V1vr0hC_normal.jpg"/>
    <hyperlink ref="V58" r:id="rId223" display="http://pbs.twimg.com/profile_images/1188215761879199745/4r00iAnM_normal.jpg"/>
    <hyperlink ref="V59" r:id="rId224" display="http://pbs.twimg.com/profile_images/702620331064827904/L22Rocse_normal.jpg"/>
    <hyperlink ref="V60" r:id="rId225" display="http://pbs.twimg.com/profile_images/702620331064827904/L22Rocse_normal.jpg"/>
    <hyperlink ref="V61" r:id="rId226" display="http://pbs.twimg.com/profile_images/702620331064827904/L22Rocse_normal.jpg"/>
    <hyperlink ref="V62" r:id="rId227" display="http://pbs.twimg.com/profile_images/702620331064827904/L22Rocse_normal.jpg"/>
    <hyperlink ref="V63" r:id="rId228" display="http://abs.twimg.com/sticky/default_profile_images/default_profile_normal.png"/>
    <hyperlink ref="V64" r:id="rId229" display="http://pbs.twimg.com/profile_images/1184415129326280704/VQyaL6Jy_normal.jpg"/>
    <hyperlink ref="V65" r:id="rId230" display="http://pbs.twimg.com/profile_images/1159154728384811008/1NZ2dVWk_normal.jpg"/>
    <hyperlink ref="V66" r:id="rId231" display="http://pbs.twimg.com/profile_images/1159154728384811008/1NZ2dVWk_normal.jpg"/>
    <hyperlink ref="V67" r:id="rId232" display="http://pbs.twimg.com/profile_images/958655642419408896/XGC1QlVM_normal.jpg"/>
    <hyperlink ref="V68" r:id="rId233" display="http://pbs.twimg.com/profile_images/958655642419408896/XGC1QlVM_normal.jpg"/>
    <hyperlink ref="V69" r:id="rId234" display="http://pbs.twimg.com/profile_images/502816272208232448/1m3pU-Rb_normal.jpeg"/>
    <hyperlink ref="V70" r:id="rId235" display="http://pbs.twimg.com/profile_images/502816272208232448/1m3pU-Rb_normal.jpeg"/>
    <hyperlink ref="V71" r:id="rId236" display="http://pbs.twimg.com/profile_images/592490033451573251/_d-VGrJE_normal.jpg"/>
    <hyperlink ref="V72" r:id="rId237" display="http://pbs.twimg.com/profile_images/1170438951930388480/XQpZgBL9_normal.jpg"/>
    <hyperlink ref="V73" r:id="rId238" display="http://pbs.twimg.com/profile_images/1170438951930388480/XQpZgBL9_normal.jpg"/>
    <hyperlink ref="V74" r:id="rId239" display="http://pbs.twimg.com/profile_images/1191675667491897344/kNYHmmzr_normal.jpg"/>
    <hyperlink ref="V75" r:id="rId240" display="http://pbs.twimg.com/profile_images/1144234018352902144/Hdt9zQon_normal.png"/>
    <hyperlink ref="V76" r:id="rId241" display="https://pbs.twimg.com/media/EIuPP-wXUAAI6oU.png"/>
    <hyperlink ref="V77" r:id="rId242" display="http://pbs.twimg.com/profile_images/1025406011597774848/MQDkAuIA_normal.jpg"/>
    <hyperlink ref="V78" r:id="rId243" display="http://pbs.twimg.com/profile_images/1187891726314291200/VT6K96sR_normal.jpg"/>
    <hyperlink ref="V79" r:id="rId244" display="http://pbs.twimg.com/profile_images/1187891726314291200/VT6K96sR_normal.jpg"/>
    <hyperlink ref="V80" r:id="rId245" display="http://pbs.twimg.com/profile_images/1116137265447800834/E-msxmNA_normal.jpg"/>
    <hyperlink ref="V81" r:id="rId246" display="http://pbs.twimg.com/profile_images/1116137265447800834/E-msxmNA_normal.jpg"/>
    <hyperlink ref="V82" r:id="rId247" display="http://pbs.twimg.com/profile_images/1140638147883069440/mW2CnBji_normal.jpg"/>
    <hyperlink ref="V83" r:id="rId248" display="https://pbs.twimg.com/media/EIwOLWWXkAAcMdT.jpg"/>
    <hyperlink ref="V84" r:id="rId249" display="http://pbs.twimg.com/profile_images/1192414760417054723/wCylZKKG_normal.jpg"/>
    <hyperlink ref="V85" r:id="rId250" display="http://pbs.twimg.com/profile_images/1192414760417054723/wCylZKKG_normal.jpg"/>
    <hyperlink ref="V86" r:id="rId251" display="http://pbs.twimg.com/profile_images/1192414760417054723/wCylZKKG_normal.jpg"/>
    <hyperlink ref="V87" r:id="rId252" display="http://pbs.twimg.com/profile_images/1192414760417054723/wCylZKKG_normal.jpg"/>
    <hyperlink ref="V88" r:id="rId253" display="http://pbs.twimg.com/profile_images/1192414760417054723/wCylZKKG_normal.jpg"/>
    <hyperlink ref="V89" r:id="rId254" display="http://pbs.twimg.com/profile_images/1192414760417054723/wCylZKKG_normal.jpg"/>
    <hyperlink ref="V90" r:id="rId255" display="http://pbs.twimg.com/profile_images/1192414760417054723/wCylZKKG_normal.jpg"/>
    <hyperlink ref="V91" r:id="rId256" display="http://pbs.twimg.com/profile_images/1192414760417054723/wCylZKKG_normal.jpg"/>
    <hyperlink ref="V92" r:id="rId257" display="http://pbs.twimg.com/profile_images/1192414760417054723/wCylZKKG_normal.jpg"/>
    <hyperlink ref="V93" r:id="rId258" display="http://pbs.twimg.com/profile_images/1192414760417054723/wCylZKKG_normal.jpg"/>
    <hyperlink ref="V94" r:id="rId259" display="http://pbs.twimg.com/profile_images/1192414760417054723/wCylZKKG_normal.jpg"/>
    <hyperlink ref="V95" r:id="rId260" display="http://pbs.twimg.com/profile_images/1192414760417054723/wCylZKKG_normal.jpg"/>
    <hyperlink ref="V96" r:id="rId261" display="http://pbs.twimg.com/profile_images/769215828705312768/U_ZhhoH9_normal.jpg"/>
    <hyperlink ref="V97" r:id="rId262" display="http://pbs.twimg.com/profile_images/1192414760417054723/wCylZKKG_normal.jpg"/>
    <hyperlink ref="V98" r:id="rId263" display="http://pbs.twimg.com/profile_images/1192414760417054723/wCylZKKG_normal.jpg"/>
    <hyperlink ref="V99" r:id="rId264" display="http://pbs.twimg.com/profile_images/1192414760417054723/wCylZKKG_normal.jpg"/>
    <hyperlink ref="V100" r:id="rId265" display="http://pbs.twimg.com/profile_images/1192414760417054723/wCylZKKG_normal.jpg"/>
    <hyperlink ref="V101" r:id="rId266" display="http://pbs.twimg.com/profile_images/1192414760417054723/wCylZKKG_normal.jpg"/>
    <hyperlink ref="V102" r:id="rId267" display="http://pbs.twimg.com/profile_images/1192414760417054723/wCylZKKG_normal.jpg"/>
    <hyperlink ref="V103" r:id="rId268" display="http://pbs.twimg.com/profile_images/1192414760417054723/wCylZKKG_normal.jpg"/>
    <hyperlink ref="V104" r:id="rId269" display="http://pbs.twimg.com/profile_images/1192414760417054723/wCylZKKG_normal.jpg"/>
    <hyperlink ref="V105" r:id="rId270" display="http://pbs.twimg.com/profile_images/1192414760417054723/wCylZKKG_normal.jpg"/>
    <hyperlink ref="V106" r:id="rId271" display="http://pbs.twimg.com/profile_images/1192414760417054723/wCylZKKG_normal.jpg"/>
    <hyperlink ref="V107" r:id="rId272" display="http://pbs.twimg.com/profile_images/1192414760417054723/wCylZKKG_normal.jpg"/>
    <hyperlink ref="V108" r:id="rId273" display="http://pbs.twimg.com/profile_images/884789859264729089/qcpiiOKR_normal.jpg"/>
    <hyperlink ref="V109" r:id="rId274" display="http://pbs.twimg.com/profile_images/1192414760417054723/wCylZKKG_normal.jpg"/>
    <hyperlink ref="V110" r:id="rId275" display="http://pbs.twimg.com/profile_images/1192414760417054723/wCylZKKG_normal.jpg"/>
    <hyperlink ref="V111" r:id="rId276" display="http://pbs.twimg.com/profile_images/1192414760417054723/wCylZKKG_normal.jpg"/>
    <hyperlink ref="V112" r:id="rId277" display="http://pbs.twimg.com/profile_images/1192414760417054723/wCylZKKG_normal.jpg"/>
    <hyperlink ref="V113" r:id="rId278" display="http://pbs.twimg.com/profile_images/1192414760417054723/wCylZKKG_normal.jpg"/>
    <hyperlink ref="V114" r:id="rId279" display="http://pbs.twimg.com/profile_images/1192414760417054723/wCylZKKG_normal.jpg"/>
    <hyperlink ref="V115" r:id="rId280" display="http://pbs.twimg.com/profile_images/1192414760417054723/wCylZKKG_normal.jpg"/>
    <hyperlink ref="V116" r:id="rId281" display="http://pbs.twimg.com/profile_images/1192414760417054723/wCylZKKG_normal.jpg"/>
    <hyperlink ref="V117" r:id="rId282" display="http://pbs.twimg.com/profile_images/1192414760417054723/wCylZKKG_normal.jpg"/>
    <hyperlink ref="V118" r:id="rId283" display="http://pbs.twimg.com/profile_images/1192414760417054723/wCylZKKG_normal.jpg"/>
    <hyperlink ref="V119" r:id="rId284" display="http://pbs.twimg.com/profile_images/1192414760417054723/wCylZKKG_normal.jpg"/>
    <hyperlink ref="V120" r:id="rId285" display="http://pbs.twimg.com/profile_images/1192414760417054723/wCylZKKG_normal.jpg"/>
    <hyperlink ref="V121" r:id="rId286" display="http://pbs.twimg.com/profile_images/1192414760417054723/wCylZKKG_normal.jpg"/>
    <hyperlink ref="V122" r:id="rId287" display="http://pbs.twimg.com/profile_images/1192414760417054723/wCylZKKG_normal.jpg"/>
    <hyperlink ref="V123" r:id="rId288" display="http://pbs.twimg.com/profile_images/1192414760417054723/wCylZKKG_normal.jpg"/>
    <hyperlink ref="V124" r:id="rId289" display="http://pbs.twimg.com/profile_images/1192414760417054723/wCylZKKG_normal.jpg"/>
    <hyperlink ref="V125" r:id="rId290" display="http://pbs.twimg.com/profile_images/1192414760417054723/wCylZKKG_normal.jpg"/>
    <hyperlink ref="V126" r:id="rId291" display="http://pbs.twimg.com/profile_images/1192414760417054723/wCylZKKG_normal.jpg"/>
    <hyperlink ref="V127" r:id="rId292" display="http://pbs.twimg.com/profile_images/1192414760417054723/wCylZKKG_normal.jpg"/>
    <hyperlink ref="V128" r:id="rId293" display="http://pbs.twimg.com/profile_images/1192414760417054723/wCylZKKG_normal.jpg"/>
    <hyperlink ref="V129" r:id="rId294" display="http://pbs.twimg.com/profile_images/1192414760417054723/wCylZKKG_normal.jpg"/>
    <hyperlink ref="V130" r:id="rId295" display="http://pbs.twimg.com/profile_images/1192414760417054723/wCylZKKG_normal.jpg"/>
    <hyperlink ref="V131" r:id="rId296" display="http://pbs.twimg.com/profile_images/1192414760417054723/wCylZKKG_normal.jpg"/>
    <hyperlink ref="V132" r:id="rId297" display="http://pbs.twimg.com/profile_images/1192414760417054723/wCylZKKG_normal.jpg"/>
    <hyperlink ref="V133" r:id="rId298" display="http://pbs.twimg.com/profile_images/1192414760417054723/wCylZKKG_normal.jpg"/>
    <hyperlink ref="V134" r:id="rId299" display="http://pbs.twimg.com/profile_images/1192414760417054723/wCylZKKG_normal.jpg"/>
    <hyperlink ref="V135" r:id="rId300" display="http://pbs.twimg.com/profile_images/1192414760417054723/wCylZKKG_normal.jpg"/>
    <hyperlink ref="V136" r:id="rId301" display="http://pbs.twimg.com/profile_images/1192414760417054723/wCylZKKG_normal.jpg"/>
    <hyperlink ref="V137" r:id="rId302" display="https://pbs.twimg.com/media/EIsos8gWkAAGtLp.jpg"/>
    <hyperlink ref="V138" r:id="rId303" display="http://pbs.twimg.com/profile_images/1192414760417054723/wCylZKKG_normal.jpg"/>
    <hyperlink ref="V139" r:id="rId304" display="http://pbs.twimg.com/profile_images/1192414760417054723/wCylZKKG_normal.jpg"/>
    <hyperlink ref="V140" r:id="rId305" display="https://pbs.twimg.com/media/EIsos8gWkAAGtLp.jpg"/>
    <hyperlink ref="V141" r:id="rId306" display="http://pbs.twimg.com/profile_images/1192414760417054723/wCylZKKG_normal.jpg"/>
    <hyperlink ref="V142" r:id="rId307" display="http://pbs.twimg.com/profile_images/1192414760417054723/wCylZKKG_normal.jpg"/>
    <hyperlink ref="V143" r:id="rId308" display="https://pbs.twimg.com/media/EIsos8gWkAAGtLp.jpg"/>
    <hyperlink ref="V144" r:id="rId309" display="http://pbs.twimg.com/profile_images/1192414760417054723/wCylZKKG_normal.jpg"/>
    <hyperlink ref="V145" r:id="rId310" display="http://pbs.twimg.com/profile_images/1192414760417054723/wCylZKKG_normal.jpg"/>
    <hyperlink ref="V146" r:id="rId311" display="https://pbs.twimg.com/media/EIsos8gWkAAGtLp.jpg"/>
    <hyperlink ref="V147" r:id="rId312" display="http://pbs.twimg.com/profile_images/1184415129326280704/VQyaL6Jy_normal.jpg"/>
    <hyperlink ref="V148" r:id="rId313" display="http://pbs.twimg.com/profile_images/1192414760417054723/wCylZKKG_normal.jpg"/>
    <hyperlink ref="V149" r:id="rId314" display="http://pbs.twimg.com/profile_images/1192414760417054723/wCylZKKG_normal.jpg"/>
    <hyperlink ref="V150" r:id="rId315" display="http://pbs.twimg.com/profile_images/1192414760417054723/wCylZKKG_normal.jpg"/>
    <hyperlink ref="V151" r:id="rId316" display="http://pbs.twimg.com/profile_images/1192414760417054723/wCylZKKG_normal.jpg"/>
    <hyperlink ref="V152" r:id="rId317" display="http://pbs.twimg.com/profile_images/1192414760417054723/wCylZKKG_normal.jpg"/>
    <hyperlink ref="V153" r:id="rId318" display="http://pbs.twimg.com/profile_images/1192414760417054723/wCylZKKG_normal.jpg"/>
    <hyperlink ref="V154" r:id="rId319" display="http://pbs.twimg.com/profile_images/1192414760417054723/wCylZKKG_normal.jpg"/>
    <hyperlink ref="V155" r:id="rId320" display="http://pbs.twimg.com/profile_images/1192414760417054723/wCylZKKG_normal.jpg"/>
    <hyperlink ref="V156" r:id="rId321" display="http://pbs.twimg.com/profile_images/1192414760417054723/wCylZKKG_normal.jpg"/>
    <hyperlink ref="V157" r:id="rId322" display="http://pbs.twimg.com/profile_images/1192414760417054723/wCylZKKG_normal.jpg"/>
    <hyperlink ref="V158" r:id="rId323" display="http://pbs.twimg.com/profile_images/1192414760417054723/wCylZKKG_normal.jpg"/>
    <hyperlink ref="V159" r:id="rId324" display="http://pbs.twimg.com/profile_images/1192414760417054723/wCylZKKG_normal.jpg"/>
    <hyperlink ref="V160" r:id="rId325" display="http://pbs.twimg.com/profile_images/1192414760417054723/wCylZKKG_normal.jpg"/>
    <hyperlink ref="V161" r:id="rId326" display="http://pbs.twimg.com/profile_images/607943440547127297/AdYuGWFV_normal.jpg"/>
    <hyperlink ref="V162" r:id="rId327" display="http://pbs.twimg.com/profile_images/878715391333236737/UAJUTwY8_normal.jpg"/>
    <hyperlink ref="V163" r:id="rId328" display="http://pbs.twimg.com/profile_images/878715391333236737/UAJUTwY8_normal.jpg"/>
    <hyperlink ref="V164" r:id="rId329" display="http://pbs.twimg.com/profile_images/846164631693508612/PvVvO_xy_normal.jpg"/>
    <hyperlink ref="V165" r:id="rId330" display="http://pbs.twimg.com/profile_images/1148733386099478533/1g5XriX7_normal.png"/>
    <hyperlink ref="V166" r:id="rId331" display="http://pbs.twimg.com/profile_images/1148733386099478533/1g5XriX7_normal.png"/>
    <hyperlink ref="V167" r:id="rId332" display="http://pbs.twimg.com/profile_images/992396702572310528/Yuxg5hh4_normal.jpg"/>
    <hyperlink ref="V168" r:id="rId333" display="http://pbs.twimg.com/profile_images/1192414760417054723/wCylZKKG_normal.jpg"/>
    <hyperlink ref="V169" r:id="rId334" display="http://pbs.twimg.com/profile_images/1192414760417054723/wCylZKKG_normal.jpg"/>
    <hyperlink ref="V170" r:id="rId335" display="http://pbs.twimg.com/profile_images/992396702572310528/Yuxg5hh4_normal.jpg"/>
    <hyperlink ref="V171" r:id="rId336" display="http://pbs.twimg.com/profile_images/1192414760417054723/wCylZKKG_normal.jpg"/>
    <hyperlink ref="V172" r:id="rId337" display="http://pbs.twimg.com/profile_images/1192414760417054723/wCylZKKG_normal.jpg"/>
    <hyperlink ref="V173" r:id="rId338" display="http://pbs.twimg.com/profile_images/992396702572310528/Yuxg5hh4_normal.jpg"/>
    <hyperlink ref="V174" r:id="rId339" display="http://pbs.twimg.com/profile_images/1192414760417054723/wCylZKKG_normal.jpg"/>
    <hyperlink ref="V175" r:id="rId340" display="http://pbs.twimg.com/profile_images/1192414760417054723/wCylZKKG_normal.jpg"/>
    <hyperlink ref="V176" r:id="rId341" display="http://pbs.twimg.com/profile_images/992396702572310528/Yuxg5hh4_normal.jpg"/>
    <hyperlink ref="V177" r:id="rId342" display="http://pbs.twimg.com/profile_images/1192414760417054723/wCylZKKG_normal.jpg"/>
    <hyperlink ref="V178" r:id="rId343" display="http://pbs.twimg.com/profile_images/992396702572310528/Yuxg5hh4_normal.jpg"/>
    <hyperlink ref="V179" r:id="rId344" display="http://pbs.twimg.com/profile_images/1192414760417054723/wCylZKKG_normal.jpg"/>
    <hyperlink ref="V180" r:id="rId345" display="http://pbs.twimg.com/profile_images/1192414760417054723/wCylZKKG_normal.jpg"/>
    <hyperlink ref="V181" r:id="rId346" display="http://pbs.twimg.com/profile_images/992396702572310528/Yuxg5hh4_normal.jpg"/>
    <hyperlink ref="V182" r:id="rId347" display="http://pbs.twimg.com/profile_images/992396702572310528/Yuxg5hh4_normal.jpg"/>
    <hyperlink ref="V183" r:id="rId348" display="http://pbs.twimg.com/profile_images/992396702572310528/Yuxg5hh4_normal.jpg"/>
    <hyperlink ref="V184" r:id="rId349" display="http://pbs.twimg.com/profile_images/992396702572310528/Yuxg5hh4_normal.jpg"/>
    <hyperlink ref="V185" r:id="rId350" display="http://pbs.twimg.com/profile_images/992396702572310528/Yuxg5hh4_normal.jpg"/>
    <hyperlink ref="V186" r:id="rId351" display="http://pbs.twimg.com/profile_images/992396702572310528/Yuxg5hh4_normal.jpg"/>
    <hyperlink ref="V187" r:id="rId352" display="http://pbs.twimg.com/profile_images/984202035858944000/2XKpw3IG_normal.jpg"/>
    <hyperlink ref="V188" r:id="rId353" display="http://pbs.twimg.com/profile_images/1192414760417054723/wCylZKKG_normal.jpg"/>
    <hyperlink ref="V189" r:id="rId354" display="http://pbs.twimg.com/profile_images/1064915840963764225/azMdSNEB_normal.jpg"/>
    <hyperlink ref="V190" r:id="rId355" display="http://pbs.twimg.com/profile_images/1064915840963764225/azMdSNEB_normal.jpg"/>
    <hyperlink ref="V191" r:id="rId356" display="http://pbs.twimg.com/profile_images/1064915840963764225/azMdSNEB_normal.jpg"/>
    <hyperlink ref="V192" r:id="rId357" display="http://pbs.twimg.com/profile_images/972315392285736960/yTc2lUw1_normal.jpg"/>
    <hyperlink ref="V193" r:id="rId358" display="http://pbs.twimg.com/profile_images/1192414760417054723/wCylZKKG_normal.jpg"/>
    <hyperlink ref="V194" r:id="rId359" display="https://pbs.twimg.com/media/EIsos8gWkAAGtLp.jpg"/>
    <hyperlink ref="V195" r:id="rId360" display="http://pbs.twimg.com/profile_images/1192414760417054723/wCylZKKG_normal.jpg"/>
    <hyperlink ref="V196" r:id="rId361" display="http://pbs.twimg.com/profile_images/951893133914144768/0zYitisF_normal.jpg"/>
    <hyperlink ref="V197" r:id="rId362" display="http://pbs.twimg.com/profile_images/951893133914144768/0zYitisF_normal.jpg"/>
    <hyperlink ref="V198" r:id="rId363" display="http://pbs.twimg.com/profile_images/951893133914144768/0zYitisF_normal.jpg"/>
    <hyperlink ref="V199" r:id="rId364" display="http://pbs.twimg.com/profile_images/951893133914144768/0zYitisF_normal.jpg"/>
    <hyperlink ref="V200" r:id="rId365" display="http://pbs.twimg.com/profile_images/1192414760417054723/wCylZKKG_normal.jpg"/>
    <hyperlink ref="V201" r:id="rId366" display="http://pbs.twimg.com/profile_images/1192414760417054723/wCylZKKG_normal.jpg"/>
    <hyperlink ref="V202" r:id="rId367" display="http://pbs.twimg.com/profile_images/1206808899/leaf-200_normal.jpg"/>
    <hyperlink ref="V203" r:id="rId368" display="http://pbs.twimg.com/profile_images/1206808899/leaf-200_normal.jpg"/>
    <hyperlink ref="V204" r:id="rId369" display="http://pbs.twimg.com/profile_images/1206808899/leaf-200_normal.jpg"/>
    <hyperlink ref="V205" r:id="rId370" display="http://pbs.twimg.com/profile_images/1022509641719312385/2svvmsyj_normal.jpg"/>
    <hyperlink ref="V206" r:id="rId371" display="http://pbs.twimg.com/profile_images/1022509641719312385/2svvmsyj_normal.jpg"/>
    <hyperlink ref="V207" r:id="rId372" display="http://pbs.twimg.com/profile_images/891361823265402880/LbDfMOop_normal.jpg"/>
    <hyperlink ref="V208" r:id="rId373" display="http://pbs.twimg.com/profile_images/891361823265402880/LbDfMOop_normal.jpg"/>
    <hyperlink ref="V209" r:id="rId374" display="http://pbs.twimg.com/profile_images/885171092188532737/RN-Xynsf_normal.jpg"/>
    <hyperlink ref="V210" r:id="rId375" display="http://pbs.twimg.com/profile_images/885171092188532737/RN-Xynsf_normal.jpg"/>
    <hyperlink ref="V211" r:id="rId376" display="http://pbs.twimg.com/profile_images/1145517762447630336/oG-uFTwO_normal.png"/>
    <hyperlink ref="V212" r:id="rId377" display="http://pbs.twimg.com/profile_images/1145517762447630336/oG-uFTwO_normal.png"/>
    <hyperlink ref="V213" r:id="rId378" display="http://pbs.twimg.com/profile_images/1145517762447630336/oG-uFTwO_normal.png"/>
    <hyperlink ref="V214" r:id="rId379" display="http://pbs.twimg.com/profile_images/1145517762447630336/oG-uFTwO_normal.png"/>
    <hyperlink ref="V215" r:id="rId380" display="http://pbs.twimg.com/profile_images/1184415129326280704/VQyaL6Jy_normal.jpg"/>
    <hyperlink ref="V216" r:id="rId381" display="http://pbs.twimg.com/profile_images/3383548792/133e4da39c4016853108b38136c021ba_normal.jpeg"/>
    <hyperlink ref="V217" r:id="rId382" display="http://pbs.twimg.com/profile_images/1184415129326280704/VQyaL6Jy_normal.jpg"/>
    <hyperlink ref="V218" r:id="rId383" display="http://pbs.twimg.com/profile_images/1184415129326280704/VQyaL6Jy_normal.jpg"/>
    <hyperlink ref="V219" r:id="rId384" display="http://pbs.twimg.com/profile_images/1192414760417054723/wCylZKKG_normal.jpg"/>
    <hyperlink ref="V220" r:id="rId385" display="http://pbs.twimg.com/profile_images/1192414760417054723/wCylZKKG_normal.jpg"/>
    <hyperlink ref="V221" r:id="rId386" display="http://pbs.twimg.com/profile_images/1192414760417054723/wCylZKKG_normal.jpg"/>
    <hyperlink ref="V222" r:id="rId387" display="http://pbs.twimg.com/profile_images/3383548792/133e4da39c4016853108b38136c021ba_normal.jpeg"/>
    <hyperlink ref="V223" r:id="rId388" display="http://pbs.twimg.com/profile_images/1169095678498394118/t5UsM-ib_normal.jpg"/>
    <hyperlink ref="V224" r:id="rId389" display="http://pbs.twimg.com/profile_images/1169095678498394118/t5UsM-ib_normal.jpg"/>
    <hyperlink ref="V225" r:id="rId390" display="http://pbs.twimg.com/profile_images/1063435487606710272/qKxX5vga_normal.jpg"/>
    <hyperlink ref="V226" r:id="rId391" display="http://pbs.twimg.com/profile_images/454614393519472642/EgRaulju_normal.jpeg"/>
    <hyperlink ref="V227" r:id="rId392" display="http://pbs.twimg.com/profile_images/454614393519472642/EgRaulju_normal.jpeg"/>
    <hyperlink ref="V228" r:id="rId393" display="http://pbs.twimg.com/profile_images/1145517762447630336/oG-uFTwO_normal.png"/>
    <hyperlink ref="V229" r:id="rId394" display="http://pbs.twimg.com/profile_images/565710210614824960/_tjijrkv_normal.jpeg"/>
    <hyperlink ref="V230" r:id="rId395" display="http://pbs.twimg.com/profile_images/1145517762447630336/oG-uFTwO_normal.png"/>
    <hyperlink ref="V231" r:id="rId396" display="http://pbs.twimg.com/profile_images/565710210614824960/_tjijrkv_normal.jpeg"/>
    <hyperlink ref="V232" r:id="rId397" display="http://pbs.twimg.com/profile_images/1145517762447630336/oG-uFTwO_normal.png"/>
    <hyperlink ref="V233" r:id="rId398" display="http://pbs.twimg.com/profile_images/565710210614824960/_tjijrkv_normal.jpeg"/>
    <hyperlink ref="V234" r:id="rId399" display="http://pbs.twimg.com/profile_images/1192414760417054723/wCylZKKG_normal.jpg"/>
    <hyperlink ref="V235" r:id="rId400" display="http://pbs.twimg.com/profile_images/1192414760417054723/wCylZKKG_normal.jpg"/>
    <hyperlink ref="V236" r:id="rId401" display="https://pbs.twimg.com/media/EIobS2zXkAAPXo7.jpg"/>
    <hyperlink ref="V237" r:id="rId402" display="https://pbs.twimg.com/media/EIodJY-WwAMe0v0.jpg"/>
    <hyperlink ref="V238" r:id="rId403" display="http://pbs.twimg.com/profile_images/1192414760417054723/wCylZKKG_normal.jpg"/>
    <hyperlink ref="V239" r:id="rId404" display="http://pbs.twimg.com/profile_images/1145517762447630336/oG-uFTwO_normal.png"/>
    <hyperlink ref="V240" r:id="rId405" display="http://pbs.twimg.com/profile_images/565710210614824960/_tjijrkv_normal.jpeg"/>
    <hyperlink ref="V241" r:id="rId406" display="http://pbs.twimg.com/profile_images/1145517762447630336/oG-uFTwO_normal.png"/>
    <hyperlink ref="V242" r:id="rId407" display="http://pbs.twimg.com/profile_images/565710210614824960/_tjijrkv_normal.jpeg"/>
    <hyperlink ref="V243" r:id="rId408" display="http://pbs.twimg.com/profile_images/1145517762447630336/oG-uFTwO_normal.png"/>
    <hyperlink ref="V244" r:id="rId409" display="https://pbs.twimg.com/media/EIy3DTlW4AI7Wfr.jpg"/>
    <hyperlink ref="V245" r:id="rId410" display="http://pbs.twimg.com/profile_images/1145517762447630336/oG-uFTwO_normal.png"/>
    <hyperlink ref="V246" r:id="rId411" display="http://pbs.twimg.com/profile_images/565710210614824960/_tjijrkv_normal.jpeg"/>
    <hyperlink ref="V247" r:id="rId412" display="http://pbs.twimg.com/profile_images/565710210614824960/_tjijrkv_normal.jpeg"/>
    <hyperlink ref="V248" r:id="rId413" display="http://pbs.twimg.com/profile_images/565710210614824960/_tjijrkv_normal.jpeg"/>
    <hyperlink ref="V249" r:id="rId414" display="http://pbs.twimg.com/profile_images/565710210614824960/_tjijrkv_normal.jpeg"/>
    <hyperlink ref="V250" r:id="rId415" display="http://pbs.twimg.com/profile_images/565710210614824960/_tjijrkv_normal.jpeg"/>
    <hyperlink ref="V251" r:id="rId416" display="http://pbs.twimg.com/profile_images/565710210614824960/_tjijrkv_normal.jpeg"/>
    <hyperlink ref="V252" r:id="rId417" display="http://pbs.twimg.com/profile_images/565710210614824960/_tjijrkv_normal.jpeg"/>
    <hyperlink ref="V253" r:id="rId418" display="https://pbs.twimg.com/media/EI-jFLMXUAIGj8x.jpg"/>
    <hyperlink ref="V254" r:id="rId419" display="http://pbs.twimg.com/profile_images/1124900018991792128/LTA1pCu-_normal.jpg"/>
    <hyperlink ref="V255" r:id="rId420" display="http://pbs.twimg.com/profile_images/1124900018991792128/LTA1pCu-_normal.jpg"/>
    <hyperlink ref="X3" r:id="rId421" display="https://twitter.com/#!/marion12moore/status/1188806046753660929"/>
    <hyperlink ref="X4" r:id="rId422" display="https://twitter.com/#!/marion12moore/status/1188806046753660929"/>
    <hyperlink ref="X5" r:id="rId423" display="https://twitter.com/#!/marion12moore/status/1188806046753660929"/>
    <hyperlink ref="X6" r:id="rId424" display="https://twitter.com/#!/marion12moore/status/1188806046753660929"/>
    <hyperlink ref="X7" r:id="rId425" display="https://twitter.com/#!/bastet_luxor/status/1189017564501790720"/>
    <hyperlink ref="X8" r:id="rId426" display="https://twitter.com/#!/boxcanoe/status/1189182453711134720"/>
    <hyperlink ref="X9" r:id="rId427" display="https://twitter.com/#!/boxcanoe/status/1189182453711134720"/>
    <hyperlink ref="X10" r:id="rId428" display="https://twitter.com/#!/craigrussell10/status/1189440191326511104"/>
    <hyperlink ref="X11" r:id="rId429" display="https://twitter.com/#!/oeg_offshore/status/1189128041974435840"/>
    <hyperlink ref="X12" r:id="rId430" display="https://twitter.com/#!/muiroffowlis/status/1189488432680189953"/>
    <hyperlink ref="X13" r:id="rId431" display="https://twitter.com/#!/capecoraldaily/status/1189612508379779073"/>
    <hyperlink ref="X14" r:id="rId432" display="https://twitter.com/#!/capecoraldaily/status/1189615218537762817"/>
    <hyperlink ref="X15" r:id="rId433" display="https://twitter.com/#!/hulagirlpam/status/1189762354755620864"/>
    <hyperlink ref="X16" r:id="rId434" display="https://twitter.com/#!/perfoblogger/status/1190053260817616897"/>
    <hyperlink ref="X17" r:id="rId435" display="https://twitter.com/#!/perfoblogger/status/1190053884594728960"/>
    <hyperlink ref="X18" r:id="rId436" display="https://twitter.com/#!/nc_sasquatch/status/1187388212479528960"/>
    <hyperlink ref="X19" r:id="rId437" display="https://twitter.com/#!/janiceplus9/status/1190319807796850689"/>
    <hyperlink ref="X20" r:id="rId438" display="https://twitter.com/#!/janiceplus9/status/1190319807796850689"/>
    <hyperlink ref="X21" r:id="rId439" display="https://twitter.com/#!/brocorankin/status/1190324039924928514"/>
    <hyperlink ref="X22" r:id="rId440" display="https://twitter.com/#!/dartmouthcommon/status/1190339842372231169"/>
    <hyperlink ref="X23" r:id="rId441" display="https://twitter.com/#!/peterhfx/status/1190344490940284935"/>
    <hyperlink ref="X24" r:id="rId442" display="https://twitter.com/#!/emgfind/status/1190348562279723009"/>
    <hyperlink ref="X25" r:id="rId443" display="https://twitter.com/#!/juliemceachern1/status/1190348970385694720"/>
    <hyperlink ref="X26" r:id="rId444" display="https://twitter.com/#!/asaintl/status/1190363721597505536"/>
    <hyperlink ref="X27" r:id="rId445" display="https://twitter.com/#!/milneice/status/1190377652970049538"/>
    <hyperlink ref="X28" r:id="rId446" display="https://twitter.com/#!/nsrasta/status/1190627541960265730"/>
    <hyperlink ref="X29" r:id="rId447" display="https://twitter.com/#!/riskparty63/status/1188814131165614080"/>
    <hyperlink ref="X30" r:id="rId448" display="https://twitter.com/#!/riskparty63/status/1189436139435941888"/>
    <hyperlink ref="X31" r:id="rId449" display="https://twitter.com/#!/riskparty63/status/1189877900310458369"/>
    <hyperlink ref="X32" r:id="rId450" display="https://twitter.com/#!/riskparty63/status/1190995955207876608"/>
    <hyperlink ref="X33" r:id="rId451" display="https://twitter.com/#!/krkgroupservice/status/1189518392929091584"/>
    <hyperlink ref="X34" r:id="rId452" display="https://twitter.com/#!/krkgroupservice/status/1191705268276482049"/>
    <hyperlink ref="X35" r:id="rId453" display="https://twitter.com/#!/gcvoters/status/1191725109821743104"/>
    <hyperlink ref="X36" r:id="rId454" display="https://twitter.com/#!/allonehealth/status/1191794781447475201"/>
    <hyperlink ref="X37" r:id="rId455" display="https://twitter.com/#!/solidarityhfx/status/1191839903207874560"/>
    <hyperlink ref="X38" r:id="rId456" display="https://twitter.com/#!/noraondariviera/status/1191861646601445378"/>
    <hyperlink ref="X39" r:id="rId457" display="https://twitter.com/#!/beccabluesky/status/1191907948324368385"/>
    <hyperlink ref="X40" r:id="rId458" display="https://twitter.com/#!/tommychong840/status/1191910165844389888"/>
    <hyperlink ref="X41" r:id="rId459" display="https://twitter.com/#!/megmcmorris/status/1191918762401894400"/>
    <hyperlink ref="X42" r:id="rId460" display="https://twitter.com/#!/ma_mchugh/status/1192040316448264193"/>
    <hyperlink ref="X43" r:id="rId461" display="https://twitter.com/#!/doinallrightbye/status/1192071282772324352"/>
    <hyperlink ref="X44" r:id="rId462" display="https://twitter.com/#!/gorman_mary/status/1192090643620925442"/>
    <hyperlink ref="X45" r:id="rId463" display="https://twitter.com/#!/uswatermaker/status/1188821816740941825"/>
    <hyperlink ref="X46" r:id="rId464" display="https://twitter.com/#!/uswatermaker/status/1192117946413285377"/>
    <hyperlink ref="X47" r:id="rId465" display="https://twitter.com/#!/waterdesal/status/1192119491469172737"/>
    <hyperlink ref="X48" r:id="rId466" display="https://twitter.com/#!/arcworksca/status/1192131526017851392"/>
    <hyperlink ref="X49" r:id="rId467" display="https://twitter.com/#!/suomigirl987/status/1192171856863870977"/>
    <hyperlink ref="X50" r:id="rId468" display="https://twitter.com/#!/ty_savoy/status/1192177151661035520"/>
    <hyperlink ref="X51" r:id="rId469" display="https://twitter.com/#!/kevinrns/status/1191795613672841223"/>
    <hyperlink ref="X52" r:id="rId470" display="https://twitter.com/#!/kevinrns/status/1192187506265120768"/>
    <hyperlink ref="X53" r:id="rId471" display="https://twitter.com/#!/kevinrns/status/1192187506265120768"/>
    <hyperlink ref="X54" r:id="rId472" display="https://twitter.com/#!/kevinrns/status/1192187506265120768"/>
    <hyperlink ref="X55" r:id="rId473" display="https://twitter.com/#!/peiseaweed/status/1192194773458788353"/>
    <hyperlink ref="X56" r:id="rId474" display="https://twitter.com/#!/bjordheim91/status/1192202026043576320"/>
    <hyperlink ref="X57" r:id="rId475" display="https://twitter.com/#!/earthling_47/status/1192204165465956353"/>
    <hyperlink ref="X58" r:id="rId476" display="https://twitter.com/#!/enviro_techie/status/1192204194242940928"/>
    <hyperlink ref="X59" r:id="rId477" display="https://twitter.com/#!/janer54/status/1192075727404982273"/>
    <hyperlink ref="X60" r:id="rId478" display="https://twitter.com/#!/janer54/status/1192210990756171776"/>
    <hyperlink ref="X61" r:id="rId479" display="https://twitter.com/#!/janer54/status/1192210990756171776"/>
    <hyperlink ref="X62" r:id="rId480" display="https://twitter.com/#!/janer54/status/1192210990756171776"/>
    <hyperlink ref="X63" r:id="rId481" display="https://twitter.com/#!/kendallrworth/status/1192220009046695937"/>
    <hyperlink ref="X64" r:id="rId482" display="https://twitter.com/#!/robintress/status/1192196269340540928"/>
    <hyperlink ref="X65" r:id="rId483" display="https://twitter.com/#!/maptheblue/status/1192220878639108097"/>
    <hyperlink ref="X66" r:id="rId484" display="https://twitter.com/#!/maptheblue/status/1192220878639108097"/>
    <hyperlink ref="X67" r:id="rId485" display="https://twitter.com/#!/letsfishsmarter/status/1192222092042948614"/>
    <hyperlink ref="X68" r:id="rId486" display="https://twitter.com/#!/letsfishsmarter/status/1192222092042948614"/>
    <hyperlink ref="X69" r:id="rId487" display="https://twitter.com/#!/barbaraxlow/status/1192245739449135104"/>
    <hyperlink ref="X70" r:id="rId488" display="https://twitter.com/#!/barbaraxlow/status/1192245739449135104"/>
    <hyperlink ref="X71" r:id="rId489" display="https://twitter.com/#!/cate_johnson/status/1192250383969800192"/>
    <hyperlink ref="X72" r:id="rId490" display="https://twitter.com/#!/jess_puddister/status/1192252243438903296"/>
    <hyperlink ref="X73" r:id="rId491" display="https://twitter.com/#!/jess_puddister/status/1192252243438903296"/>
    <hyperlink ref="X74" r:id="rId492" display="https://twitter.com/#!/chewan59228792/status/1192253498533928961"/>
    <hyperlink ref="X75" r:id="rId493" display="https://twitter.com/#!/ncelenviro/status/1188953651647258625"/>
    <hyperlink ref="X76" r:id="rId494" display="https://twitter.com/#!/ncelenviro/status/1192204035920736256"/>
    <hyperlink ref="X77" r:id="rId495" display="https://twitter.com/#!/sendavidwatters/status/1192269206059962368"/>
    <hyperlink ref="X78" r:id="rId496" display="https://twitter.com/#!/michellegoats1/status/1192271908244512769"/>
    <hyperlink ref="X79" r:id="rId497" display="https://twitter.com/#!/michellegoats1/status/1192271908244512769"/>
    <hyperlink ref="X80" r:id="rId498" display="https://twitter.com/#!/dylanpenner/status/1192273280545243137"/>
    <hyperlink ref="X81" r:id="rId499" display="https://twitter.com/#!/dylanpenner/status/1192273280545243137"/>
    <hyperlink ref="X82" r:id="rId500" display="https://twitter.com/#!/muhsitorus/status/1192302173008187392"/>
    <hyperlink ref="X83" r:id="rId501" display="https://twitter.com/#!/parkerhydr/status/1192343596445380608"/>
    <hyperlink ref="X84" r:id="rId502" display="https://twitter.com/#!/bigjmcc/status/1188088795859738625"/>
    <hyperlink ref="X85" r:id="rId503" display="https://twitter.com/#!/bigjmcc/status/1188088795859738625"/>
    <hyperlink ref="X86" r:id="rId504" display="https://twitter.com/#!/bigjmcc/status/1189160019914346501"/>
    <hyperlink ref="X87" r:id="rId505" display="https://twitter.com/#!/bigjmcc/status/1189538167826927616"/>
    <hyperlink ref="X88" r:id="rId506" display="https://twitter.com/#!/bigjmcc/status/1190623495274815488"/>
    <hyperlink ref="X89" r:id="rId507" display="https://twitter.com/#!/bigjmcc/status/1190623495274815488"/>
    <hyperlink ref="X90" r:id="rId508" display="https://twitter.com/#!/bigjmcc/status/1190623495274815488"/>
    <hyperlink ref="X91" r:id="rId509" display="https://twitter.com/#!/bigjmcc/status/1190623495274815488"/>
    <hyperlink ref="X92" r:id="rId510" display="https://twitter.com/#!/bigjmcc/status/1190623495274815488"/>
    <hyperlink ref="X93" r:id="rId511" display="https://twitter.com/#!/bigjmcc/status/1190623495274815488"/>
    <hyperlink ref="X94" r:id="rId512" display="https://twitter.com/#!/bigjmcc/status/1190623495274815488"/>
    <hyperlink ref="X95" r:id="rId513" display="https://twitter.com/#!/bigjmcc/status/1190623495274815488"/>
    <hyperlink ref="X96" r:id="rId514" display="https://twitter.com/#!/ns_advocate/status/1191836336292020224"/>
    <hyperlink ref="X97" r:id="rId515" display="https://twitter.com/#!/bigjmcc/status/1190623495274815488"/>
    <hyperlink ref="X98" r:id="rId516" display="https://twitter.com/#!/bigjmcc/status/1189160019914346501"/>
    <hyperlink ref="X99" r:id="rId517" display="https://twitter.com/#!/bigjmcc/status/1190623495274815488"/>
    <hyperlink ref="X100" r:id="rId518" display="https://twitter.com/#!/bigjmcc/status/1191760094557552640"/>
    <hyperlink ref="X101" r:id="rId519" display="https://twitter.com/#!/bigjmcc/status/1191760094557552640"/>
    <hyperlink ref="X102" r:id="rId520" display="https://twitter.com/#!/bigjmcc/status/1191760094557552640"/>
    <hyperlink ref="X103" r:id="rId521" display="https://twitter.com/#!/bigjmcc/status/1191760094557552640"/>
    <hyperlink ref="X104" r:id="rId522" display="https://twitter.com/#!/bigjmcc/status/1190623495274815488"/>
    <hyperlink ref="X105" r:id="rId523" display="https://twitter.com/#!/bigjmcc/status/1191760094557552640"/>
    <hyperlink ref="X106" r:id="rId524" display="https://twitter.com/#!/bigjmcc/status/1190623495274815488"/>
    <hyperlink ref="X107" r:id="rId525" display="https://twitter.com/#!/bigjmcc/status/1191760094557552640"/>
    <hyperlink ref="X108" r:id="rId526" display="https://twitter.com/#!/joan_baxter/status/1191871239175987200"/>
    <hyperlink ref="X109" r:id="rId527" display="https://twitter.com/#!/bigjmcc/status/1191760094557552640"/>
    <hyperlink ref="X110" r:id="rId528" display="https://twitter.com/#!/bigjmcc/status/1191760094557552640"/>
    <hyperlink ref="X111" r:id="rId529" display="https://twitter.com/#!/bigjmcc/status/1189160019914346501"/>
    <hyperlink ref="X112" r:id="rId530" display="https://twitter.com/#!/bigjmcc/status/1191760094557552640"/>
    <hyperlink ref="X113" r:id="rId531" display="https://twitter.com/#!/bigjmcc/status/1188088795859738625"/>
    <hyperlink ref="X114" r:id="rId532" display="https://twitter.com/#!/bigjmcc/status/1190586493590487040"/>
    <hyperlink ref="X115" r:id="rId533" display="https://twitter.com/#!/bigjmcc/status/1190623495274815488"/>
    <hyperlink ref="X116" r:id="rId534" display="https://twitter.com/#!/bigjmcc/status/1191760094557552640"/>
    <hyperlink ref="X117" r:id="rId535" display="https://twitter.com/#!/bigjmcc/status/1191760094557552640"/>
    <hyperlink ref="X118" r:id="rId536" display="https://twitter.com/#!/bigjmcc/status/1191760094557552640"/>
    <hyperlink ref="X119" r:id="rId537" display="https://twitter.com/#!/bigjmcc/status/1191760094557552640"/>
    <hyperlink ref="X120" r:id="rId538" display="https://twitter.com/#!/bigjmcc/status/1191760094557552640"/>
    <hyperlink ref="X121" r:id="rId539" display="https://twitter.com/#!/bigjmcc/status/1191760094557552640"/>
    <hyperlink ref="X122" r:id="rId540" display="https://twitter.com/#!/bigjmcc/status/1191760094557552640"/>
    <hyperlink ref="X123" r:id="rId541" display="https://twitter.com/#!/bigjmcc/status/1190623495274815488"/>
    <hyperlink ref="X124" r:id="rId542" display="https://twitter.com/#!/bigjmcc/status/1191760094557552640"/>
    <hyperlink ref="X125" r:id="rId543" display="https://twitter.com/#!/bigjmcc/status/1191808134177837056"/>
    <hyperlink ref="X126" r:id="rId544" display="https://twitter.com/#!/bigjmcc/status/1191808134177837056"/>
    <hyperlink ref="X127" r:id="rId545" display="https://twitter.com/#!/bigjmcc/status/1190623495274815488"/>
    <hyperlink ref="X128" r:id="rId546" display="https://twitter.com/#!/bigjmcc/status/1191808134177837056"/>
    <hyperlink ref="X129" r:id="rId547" display="https://twitter.com/#!/bigjmcc/status/1191900255115186177"/>
    <hyperlink ref="X130" r:id="rId548" display="https://twitter.com/#!/bigjmcc/status/1191760094557552640"/>
    <hyperlink ref="X131" r:id="rId549" display="https://twitter.com/#!/bigjmcc/status/1191900255115186177"/>
    <hyperlink ref="X132" r:id="rId550" display="https://twitter.com/#!/bigjmcc/status/1190623495274815488"/>
    <hyperlink ref="X133" r:id="rId551" display="https://twitter.com/#!/bigjmcc/status/1191900255115186177"/>
    <hyperlink ref="X134" r:id="rId552" display="https://twitter.com/#!/bigjmcc/status/1192084296548438019"/>
    <hyperlink ref="X135" r:id="rId553" display="https://twitter.com/#!/bigjmcc/status/1191760094557552640"/>
    <hyperlink ref="X136" r:id="rId554" display="https://twitter.com/#!/bigjmcc/status/1192084296548438019"/>
    <hyperlink ref="X137" r:id="rId555" display="https://twitter.com/#!/bigjmcc/status/1192091285919862784"/>
    <hyperlink ref="X138" r:id="rId556" display="https://twitter.com/#!/bigjmcc/status/1190623495274815488"/>
    <hyperlink ref="X139" r:id="rId557" display="https://twitter.com/#!/bigjmcc/status/1191760094557552640"/>
    <hyperlink ref="X140" r:id="rId558" display="https://twitter.com/#!/bigjmcc/status/1192091285919862784"/>
    <hyperlink ref="X141" r:id="rId559" display="https://twitter.com/#!/bigjmcc/status/1190623495274815488"/>
    <hyperlink ref="X142" r:id="rId560" display="https://twitter.com/#!/bigjmcc/status/1191760094557552640"/>
    <hyperlink ref="X143" r:id="rId561" display="https://twitter.com/#!/bigjmcc/status/1192091285919862784"/>
    <hyperlink ref="X144" r:id="rId562" display="https://twitter.com/#!/bigjmcc/status/1190623495274815488"/>
    <hyperlink ref="X145" r:id="rId563" display="https://twitter.com/#!/bigjmcc/status/1191808134177837056"/>
    <hyperlink ref="X146" r:id="rId564" display="https://twitter.com/#!/bigjmcc/status/1192091285919862784"/>
    <hyperlink ref="X147" r:id="rId565" display="https://twitter.com/#!/robintress/status/1192196269340540928"/>
    <hyperlink ref="X148" r:id="rId566" display="https://twitter.com/#!/bigjmcc/status/1191760094557552640"/>
    <hyperlink ref="X149" r:id="rId567" display="https://twitter.com/#!/bigjmcc/status/1192176080699973632"/>
    <hyperlink ref="X150" r:id="rId568" display="https://twitter.com/#!/bigjmcc/status/1192409583131799553"/>
    <hyperlink ref="X151" r:id="rId569" display="https://twitter.com/#!/bigjmcc/status/1192409583131799553"/>
    <hyperlink ref="X152" r:id="rId570" display="https://twitter.com/#!/bigjmcc/status/1192409583131799553"/>
    <hyperlink ref="X153" r:id="rId571" display="https://twitter.com/#!/bigjmcc/status/1192409583131799553"/>
    <hyperlink ref="X154" r:id="rId572" display="https://twitter.com/#!/bigjmcc/status/1192409583131799553"/>
    <hyperlink ref="X155" r:id="rId573" display="https://twitter.com/#!/bigjmcc/status/1192409583131799553"/>
    <hyperlink ref="X156" r:id="rId574" display="https://twitter.com/#!/bigjmcc/status/1192409583131799553"/>
    <hyperlink ref="X157" r:id="rId575" display="https://twitter.com/#!/bigjmcc/status/1191760094557552640"/>
    <hyperlink ref="X158" r:id="rId576" display="https://twitter.com/#!/bigjmcc/status/1192409583131799553"/>
    <hyperlink ref="X159" r:id="rId577" display="https://twitter.com/#!/bigjmcc/status/1191760094557552640"/>
    <hyperlink ref="X160" r:id="rId578" display="https://twitter.com/#!/bigjmcc/status/1192409583131799553"/>
    <hyperlink ref="X161" r:id="rId579" display="https://twitter.com/#!/devetrobert/status/1191836311352676352"/>
    <hyperlink ref="X162" r:id="rId580" display="https://twitter.com/#!/nlsmith99/status/1191852326908235777"/>
    <hyperlink ref="X163" r:id="rId581" display="https://twitter.com/#!/nlsmith99/status/1192410900004667392"/>
    <hyperlink ref="X164" r:id="rId582" display="https://twitter.com/#!/mondi19999/status/1192415470793773056"/>
    <hyperlink ref="X165" r:id="rId583" display="https://twitter.com/#!/brucestearman/status/1192429362446053377"/>
    <hyperlink ref="X166" r:id="rId584" display="https://twitter.com/#!/brucestearman/status/1192429362446053377"/>
    <hyperlink ref="X167" r:id="rId585" display="https://twitter.com/#!/greenmission/status/1189533529555832835"/>
    <hyperlink ref="X168" r:id="rId586" display="https://twitter.com/#!/bigjmcc/status/1189533447045505024"/>
    <hyperlink ref="X169" r:id="rId587" display="https://twitter.com/#!/bigjmcc/status/1191760094557552640"/>
    <hyperlink ref="X170" r:id="rId588" display="https://twitter.com/#!/greenmission/status/1189533529555832835"/>
    <hyperlink ref="X171" r:id="rId589" display="https://twitter.com/#!/bigjmcc/status/1189533447045505024"/>
    <hyperlink ref="X172" r:id="rId590" display="https://twitter.com/#!/bigjmcc/status/1191760094557552640"/>
    <hyperlink ref="X173" r:id="rId591" display="https://twitter.com/#!/greenmission/status/1189533529555832835"/>
    <hyperlink ref="X174" r:id="rId592" display="https://twitter.com/#!/bigjmcc/status/1189533447045505024"/>
    <hyperlink ref="X175" r:id="rId593" display="https://twitter.com/#!/bigjmcc/status/1191760094557552640"/>
    <hyperlink ref="X176" r:id="rId594" display="https://twitter.com/#!/greenmission/status/1189533529555832835"/>
    <hyperlink ref="X177" r:id="rId595" display="https://twitter.com/#!/bigjmcc/status/1189533447045505024"/>
    <hyperlink ref="X178" r:id="rId596" display="https://twitter.com/#!/greenmission/status/1189533529555832835"/>
    <hyperlink ref="X179" r:id="rId597" display="https://twitter.com/#!/bigjmcc/status/1189533447045505024"/>
    <hyperlink ref="X180" r:id="rId598" display="https://twitter.com/#!/bigjmcc/status/1191760094557552640"/>
    <hyperlink ref="X181" r:id="rId599" display="https://twitter.com/#!/greenmission/status/1189533529555832835"/>
    <hyperlink ref="X182" r:id="rId600" display="https://twitter.com/#!/greenmission/status/1189533529555832835"/>
    <hyperlink ref="X183" r:id="rId601" display="https://twitter.com/#!/greenmission/status/1191796345448869888"/>
    <hyperlink ref="X184" r:id="rId602" display="https://twitter.com/#!/greenmission/status/1192072320749309953"/>
    <hyperlink ref="X185" r:id="rId603" display="https://twitter.com/#!/greenmission/status/1192434294683324416"/>
    <hyperlink ref="X186" r:id="rId604" display="https://twitter.com/#!/greenmission/status/1192434294683324416"/>
    <hyperlink ref="X187" r:id="rId605" display="https://twitter.com/#!/juliemreimer/status/1192436996339388417"/>
    <hyperlink ref="X188" r:id="rId606" display="https://twitter.com/#!/bigjmcc/status/1192195857074081792"/>
    <hyperlink ref="X189" r:id="rId607" display="https://twitter.com/#!/sierraclubcan/status/1191801994329182209"/>
    <hyperlink ref="X190" r:id="rId608" display="https://twitter.com/#!/sierraclubcan/status/1192153003517775880"/>
    <hyperlink ref="X191" r:id="rId609" display="https://twitter.com/#!/sierraclubcan/status/1192414711113027585"/>
    <hyperlink ref="X192" r:id="rId610" display="https://twitter.com/#!/argylecolin/status/1192442496934170624"/>
    <hyperlink ref="X193" r:id="rId611" display="https://twitter.com/#!/bigjmcc/status/1191760094557552640"/>
    <hyperlink ref="X194" r:id="rId612" display="https://twitter.com/#!/bigjmcc/status/1192091285919862784"/>
    <hyperlink ref="X195" r:id="rId613" display="https://twitter.com/#!/bigjmcc/status/1192409583131799553"/>
    <hyperlink ref="X196" r:id="rId614" display="https://twitter.com/#!/sunns902/status/1192454866100195328"/>
    <hyperlink ref="X197" r:id="rId615" display="https://twitter.com/#!/sunns902/status/1192454745941778433"/>
    <hyperlink ref="X198" r:id="rId616" display="https://twitter.com/#!/sunns902/status/1192454745941778433"/>
    <hyperlink ref="X199" r:id="rId617" display="https://twitter.com/#!/sunns902/status/1192454866100195328"/>
    <hyperlink ref="X200" r:id="rId618" display="https://twitter.com/#!/bigjmcc/status/1190623495274815488"/>
    <hyperlink ref="X201" r:id="rId619" display="https://twitter.com/#!/bigjmcc/status/1192176080699973632"/>
    <hyperlink ref="X202" r:id="rId620" display="https://twitter.com/#!/councilofcdns/status/1192211994499264513"/>
    <hyperlink ref="X203" r:id="rId621" display="https://twitter.com/#!/councilofcdns/status/1192522485658476544"/>
    <hyperlink ref="X204" r:id="rId622" display="https://twitter.com/#!/councilofcdns/status/1192522485658476544"/>
    <hyperlink ref="X205" r:id="rId623" display="https://twitter.com/#!/opirgtoronto/status/1192523164527529984"/>
    <hyperlink ref="X206" r:id="rId624" display="https://twitter.com/#!/opirgtoronto/status/1192523164527529984"/>
    <hyperlink ref="X207" r:id="rId625" display="https://twitter.com/#!/net2ayurveda/status/1192524046061252608"/>
    <hyperlink ref="X208" r:id="rId626" display="https://twitter.com/#!/net2ayurveda/status/1192524046061252608"/>
    <hyperlink ref="X209" r:id="rId627" display="https://twitter.com/#!/nrdc_af/status/1188626938811867137"/>
    <hyperlink ref="X210" r:id="rId628" display="https://twitter.com/#!/nrdc_af/status/1188849163246755841"/>
    <hyperlink ref="X211" r:id="rId629" display="https://twitter.com/#!/holisticpsy1/status/1185074139691913216"/>
    <hyperlink ref="X212" r:id="rId630" display="https://twitter.com/#!/holisticpsy1/status/1185074139691913216"/>
    <hyperlink ref="X213" r:id="rId631" display="https://twitter.com/#!/holisticpsy1/status/1185074139691913216"/>
    <hyperlink ref="X214" r:id="rId632" display="https://twitter.com/#!/holisticpsy1/status/1185074139691913216"/>
    <hyperlink ref="X215" r:id="rId633" display="https://twitter.com/#!/robintress/status/1192220066659676160"/>
    <hyperlink ref="X216" r:id="rId634" display="https://twitter.com/#!/nschtein/status/1192534730412982272"/>
    <hyperlink ref="X217" r:id="rId635" display="https://twitter.com/#!/robintress/status/1192196272549244934"/>
    <hyperlink ref="X218" r:id="rId636" display="https://twitter.com/#!/robintress/status/1192196273920757761"/>
    <hyperlink ref="X219" r:id="rId637" display="https://twitter.com/#!/bigjmcc/status/1189160019914346501"/>
    <hyperlink ref="X220" r:id="rId638" display="https://twitter.com/#!/bigjmcc/status/1189533447045505024"/>
    <hyperlink ref="X221" r:id="rId639" display="https://twitter.com/#!/bigjmcc/status/1191760094557552640"/>
    <hyperlink ref="X222" r:id="rId640" display="https://twitter.com/#!/nschtein/status/1192534730412982272"/>
    <hyperlink ref="X223" r:id="rId641" display="https://twitter.com/#!/grayhairjoe/status/1192883524468129796"/>
    <hyperlink ref="X224" r:id="rId642" display="https://twitter.com/#!/grayhairjoe/status/1192883524468129796"/>
    <hyperlink ref="X225" r:id="rId643" display="https://twitter.com/#!/tvickbredl/status/1192883352845635584"/>
    <hyperlink ref="X226" r:id="rId644" display="https://twitter.com/#!/nofrackkeely/status/1192984200628129792"/>
    <hyperlink ref="X227" r:id="rId645" display="https://twitter.com/#!/nofrackkeely/status/1192984200628129792"/>
    <hyperlink ref="X228" r:id="rId646" display="https://twitter.com/#!/holisticpsy1/status/1185074139691913216"/>
    <hyperlink ref="X229" r:id="rId647" display="https://twitter.com/#!/danbacher/status/1190788776479453184"/>
    <hyperlink ref="X230" r:id="rId648" display="https://twitter.com/#!/holisticpsy1/status/1185074139691913216"/>
    <hyperlink ref="X231" r:id="rId649" display="https://twitter.com/#!/danbacher/status/1190788776479453184"/>
    <hyperlink ref="X232" r:id="rId650" display="https://twitter.com/#!/holisticpsy1/status/1185074139691913216"/>
    <hyperlink ref="X233" r:id="rId651" display="https://twitter.com/#!/danbacher/status/1190788776479453184"/>
    <hyperlink ref="X234" r:id="rId652" display="https://twitter.com/#!/bigjmcc/status/1190339041067257858"/>
    <hyperlink ref="X235" r:id="rId653" display="https://twitter.com/#!/bigjmcc/status/1191335089285849090"/>
    <hyperlink ref="X236" r:id="rId654" display="https://twitter.com/#!/bigjmcc/status/1191795067587043335"/>
    <hyperlink ref="X237" r:id="rId655" display="https://twitter.com/#!/bigjmcc/status/1191797106304077824"/>
    <hyperlink ref="X238" r:id="rId656" display="https://twitter.com/#!/bigjmcc/status/1191880643006861312"/>
    <hyperlink ref="X239" r:id="rId657" display="https://twitter.com/#!/holisticpsy1/status/1185074139691913216"/>
    <hyperlink ref="X240" r:id="rId658" display="https://twitter.com/#!/danbacher/status/1190788776479453184"/>
    <hyperlink ref="X241" r:id="rId659" display="https://twitter.com/#!/holisticpsy1/status/1185074139691913216"/>
    <hyperlink ref="X242" r:id="rId660" display="https://twitter.com/#!/danbacher/status/1190788776479453184"/>
    <hyperlink ref="X243" r:id="rId661" display="https://twitter.com/#!/holisticpsy1/status/1185074139691913216"/>
    <hyperlink ref="X244" r:id="rId662" display="https://twitter.com/#!/holisticpsy1/status/1192529285472563201"/>
    <hyperlink ref="X245" r:id="rId663" display="https://twitter.com/#!/holisticpsy1/status/1192529573977739267"/>
    <hyperlink ref="X246" r:id="rId664" display="https://twitter.com/#!/danbacher/status/1190788776479453184"/>
    <hyperlink ref="X247" r:id="rId665" display="https://twitter.com/#!/danbacher/status/1191465940749172736"/>
    <hyperlink ref="X248" r:id="rId666" display="https://twitter.com/#!/danbacher/status/1193020488890503168"/>
    <hyperlink ref="X249" r:id="rId667" display="https://twitter.com/#!/danbacher/status/1191465940749172736"/>
    <hyperlink ref="X250" r:id="rId668" display="https://twitter.com/#!/danbacher/status/1193020488890503168"/>
    <hyperlink ref="X251" r:id="rId669" display="https://twitter.com/#!/danbacher/status/1172195698344726528"/>
    <hyperlink ref="X252" r:id="rId670" display="https://twitter.com/#!/danbacher/status/1192377480415305729"/>
    <hyperlink ref="X253" r:id="rId671" display="https://twitter.com/#!/smartassredfish/status/1193351761534152704"/>
    <hyperlink ref="X254" r:id="rId672" display="https://twitter.com/#!/epsilonm/status/1190337547559489538"/>
    <hyperlink ref="X255" r:id="rId673" display="https://twitter.com/#!/epsilonm/status/1193619578120740865"/>
    <hyperlink ref="AZ100" r:id="rId674" display="https://api.twitter.com/1.1/geo/id/5d058f2e9fe1516c.json"/>
    <hyperlink ref="AZ101" r:id="rId675" display="https://api.twitter.com/1.1/geo/id/5d058f2e9fe1516c.json"/>
    <hyperlink ref="AZ102" r:id="rId676" display="https://api.twitter.com/1.1/geo/id/5d058f2e9fe1516c.json"/>
    <hyperlink ref="AZ103" r:id="rId677" display="https://api.twitter.com/1.1/geo/id/5d058f2e9fe1516c.json"/>
    <hyperlink ref="AZ105" r:id="rId678" display="https://api.twitter.com/1.1/geo/id/5d058f2e9fe1516c.json"/>
    <hyperlink ref="AZ107" r:id="rId679" display="https://api.twitter.com/1.1/geo/id/5d058f2e9fe1516c.json"/>
    <hyperlink ref="AZ109" r:id="rId680" display="https://api.twitter.com/1.1/geo/id/5d058f2e9fe1516c.json"/>
    <hyperlink ref="AZ110" r:id="rId681" display="https://api.twitter.com/1.1/geo/id/5d058f2e9fe1516c.json"/>
    <hyperlink ref="AZ112" r:id="rId682" display="https://api.twitter.com/1.1/geo/id/5d058f2e9fe1516c.json"/>
    <hyperlink ref="AZ114" r:id="rId683" display="https://api.twitter.com/1.1/geo/id/5d058f2e9fe1516c.json"/>
    <hyperlink ref="AZ116" r:id="rId684" display="https://api.twitter.com/1.1/geo/id/5d058f2e9fe1516c.json"/>
    <hyperlink ref="AZ117" r:id="rId685" display="https://api.twitter.com/1.1/geo/id/5d058f2e9fe1516c.json"/>
    <hyperlink ref="AZ118" r:id="rId686" display="https://api.twitter.com/1.1/geo/id/5d058f2e9fe1516c.json"/>
    <hyperlink ref="AZ119" r:id="rId687" display="https://api.twitter.com/1.1/geo/id/5d058f2e9fe1516c.json"/>
    <hyperlink ref="AZ120" r:id="rId688" display="https://api.twitter.com/1.1/geo/id/5d058f2e9fe1516c.json"/>
    <hyperlink ref="AZ121" r:id="rId689" display="https://api.twitter.com/1.1/geo/id/5d058f2e9fe1516c.json"/>
    <hyperlink ref="AZ122" r:id="rId690" display="https://api.twitter.com/1.1/geo/id/5d058f2e9fe1516c.json"/>
    <hyperlink ref="AZ124" r:id="rId691" display="https://api.twitter.com/1.1/geo/id/5d058f2e9fe1516c.json"/>
    <hyperlink ref="AZ129" r:id="rId692" display="https://api.twitter.com/1.1/geo/id/5d058f2e9fe1516c.json"/>
    <hyperlink ref="AZ130" r:id="rId693" display="https://api.twitter.com/1.1/geo/id/5d058f2e9fe1516c.json"/>
    <hyperlink ref="AZ131" r:id="rId694" display="https://api.twitter.com/1.1/geo/id/5d058f2e9fe1516c.json"/>
    <hyperlink ref="AZ133" r:id="rId695" display="https://api.twitter.com/1.1/geo/id/5d058f2e9fe1516c.json"/>
    <hyperlink ref="AZ135" r:id="rId696" display="https://api.twitter.com/1.1/geo/id/5d058f2e9fe1516c.json"/>
    <hyperlink ref="AZ139" r:id="rId697" display="https://api.twitter.com/1.1/geo/id/5d058f2e9fe1516c.json"/>
    <hyperlink ref="AZ142" r:id="rId698" display="https://api.twitter.com/1.1/geo/id/5d058f2e9fe1516c.json"/>
    <hyperlink ref="AZ148" r:id="rId699" display="https://api.twitter.com/1.1/geo/id/5d058f2e9fe1516c.json"/>
    <hyperlink ref="AZ149" r:id="rId700" display="https://api.twitter.com/1.1/geo/id/5d058f2e9fe1516c.json"/>
    <hyperlink ref="AZ157" r:id="rId701" display="https://api.twitter.com/1.1/geo/id/5d058f2e9fe1516c.json"/>
    <hyperlink ref="AZ159" r:id="rId702" display="https://api.twitter.com/1.1/geo/id/5d058f2e9fe1516c.json"/>
    <hyperlink ref="AZ169" r:id="rId703" display="https://api.twitter.com/1.1/geo/id/5d058f2e9fe1516c.json"/>
    <hyperlink ref="AZ172" r:id="rId704" display="https://api.twitter.com/1.1/geo/id/5d058f2e9fe1516c.json"/>
    <hyperlink ref="AZ175" r:id="rId705" display="https://api.twitter.com/1.1/geo/id/5d058f2e9fe1516c.json"/>
    <hyperlink ref="AZ180" r:id="rId706" display="https://api.twitter.com/1.1/geo/id/5d058f2e9fe1516c.json"/>
    <hyperlink ref="AZ193" r:id="rId707" display="https://api.twitter.com/1.1/geo/id/5d058f2e9fe1516c.json"/>
    <hyperlink ref="AZ201" r:id="rId708" display="https://api.twitter.com/1.1/geo/id/5d058f2e9fe1516c.json"/>
    <hyperlink ref="AZ221" r:id="rId709" display="https://api.twitter.com/1.1/geo/id/5d058f2e9fe1516c.json"/>
    <hyperlink ref="AZ238" r:id="rId710" display="https://api.twitter.com/1.1/geo/id/5d058f2e9fe1516c.json"/>
  </hyperlinks>
  <printOptions/>
  <pageMargins left="0.7" right="0.7" top="0.75" bottom="0.75" header="0.3" footer="0.3"/>
  <pageSetup horizontalDpi="600" verticalDpi="600" orientation="portrait" r:id="rId714"/>
  <legacyDrawing r:id="rId712"/>
  <tableParts>
    <tablePart r:id="rId7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2730</v>
      </c>
      <c r="B1" s="13" t="s">
        <v>2731</v>
      </c>
      <c r="C1" s="13" t="s">
        <v>2724</v>
      </c>
      <c r="D1" s="13" t="s">
        <v>2725</v>
      </c>
      <c r="E1" s="13" t="s">
        <v>2732</v>
      </c>
      <c r="F1" s="13" t="s">
        <v>144</v>
      </c>
      <c r="G1" s="13" t="s">
        <v>2733</v>
      </c>
      <c r="H1" s="13" t="s">
        <v>2734</v>
      </c>
      <c r="I1" s="13" t="s">
        <v>2735</v>
      </c>
      <c r="J1" s="13" t="s">
        <v>2736</v>
      </c>
      <c r="K1" s="13" t="s">
        <v>2737</v>
      </c>
      <c r="L1" s="13" t="s">
        <v>2738</v>
      </c>
    </row>
    <row r="2" spans="1:12" ht="15">
      <c r="A2" s="84" t="s">
        <v>2200</v>
      </c>
      <c r="B2" s="84" t="s">
        <v>2201</v>
      </c>
      <c r="C2" s="84">
        <v>40</v>
      </c>
      <c r="D2" s="118">
        <v>0.016299974117603564</v>
      </c>
      <c r="E2" s="118">
        <v>1.6422760448211735</v>
      </c>
      <c r="F2" s="84" t="s">
        <v>2726</v>
      </c>
      <c r="G2" s="84" t="b">
        <v>0</v>
      </c>
      <c r="H2" s="84" t="b">
        <v>0</v>
      </c>
      <c r="I2" s="84" t="b">
        <v>0</v>
      </c>
      <c r="J2" s="84" t="b">
        <v>0</v>
      </c>
      <c r="K2" s="84" t="b">
        <v>0</v>
      </c>
      <c r="L2" s="84" t="b">
        <v>0</v>
      </c>
    </row>
    <row r="3" spans="1:12" ht="15">
      <c r="A3" s="84" t="s">
        <v>2201</v>
      </c>
      <c r="B3" s="84" t="s">
        <v>2180</v>
      </c>
      <c r="C3" s="84">
        <v>40</v>
      </c>
      <c r="D3" s="118">
        <v>0.016299974117603564</v>
      </c>
      <c r="E3" s="118">
        <v>1.5827036118915834</v>
      </c>
      <c r="F3" s="84" t="s">
        <v>2726</v>
      </c>
      <c r="G3" s="84" t="b">
        <v>0</v>
      </c>
      <c r="H3" s="84" t="b">
        <v>0</v>
      </c>
      <c r="I3" s="84" t="b">
        <v>0</v>
      </c>
      <c r="J3" s="84" t="b">
        <v>0</v>
      </c>
      <c r="K3" s="84" t="b">
        <v>0</v>
      </c>
      <c r="L3" s="84" t="b">
        <v>0</v>
      </c>
    </row>
    <row r="4" spans="1:12" ht="15">
      <c r="A4" s="84" t="s">
        <v>2181</v>
      </c>
      <c r="B4" s="84" t="s">
        <v>2157</v>
      </c>
      <c r="C4" s="84">
        <v>37</v>
      </c>
      <c r="D4" s="118">
        <v>0.010059529890807913</v>
      </c>
      <c r="E4" s="118">
        <v>1.5084166875750076</v>
      </c>
      <c r="F4" s="84" t="s">
        <v>2726</v>
      </c>
      <c r="G4" s="84" t="b">
        <v>0</v>
      </c>
      <c r="H4" s="84" t="b">
        <v>0</v>
      </c>
      <c r="I4" s="84" t="b">
        <v>0</v>
      </c>
      <c r="J4" s="84" t="b">
        <v>0</v>
      </c>
      <c r="K4" s="84" t="b">
        <v>0</v>
      </c>
      <c r="L4" s="84" t="b">
        <v>0</v>
      </c>
    </row>
    <row r="5" spans="1:12" ht="15">
      <c r="A5" s="84" t="s">
        <v>2188</v>
      </c>
      <c r="B5" s="84" t="s">
        <v>2181</v>
      </c>
      <c r="C5" s="84">
        <v>29</v>
      </c>
      <c r="D5" s="118">
        <v>0.009442013182057373</v>
      </c>
      <c r="E5" s="118">
        <v>1.5117574308320367</v>
      </c>
      <c r="F5" s="84" t="s">
        <v>2726</v>
      </c>
      <c r="G5" s="84" t="b">
        <v>0</v>
      </c>
      <c r="H5" s="84" t="b">
        <v>0</v>
      </c>
      <c r="I5" s="84" t="b">
        <v>0</v>
      </c>
      <c r="J5" s="84" t="b">
        <v>0</v>
      </c>
      <c r="K5" s="84" t="b">
        <v>0</v>
      </c>
      <c r="L5" s="84" t="b">
        <v>0</v>
      </c>
    </row>
    <row r="6" spans="1:12" ht="15">
      <c r="A6" s="84" t="s">
        <v>2157</v>
      </c>
      <c r="B6" s="84" t="s">
        <v>2183</v>
      </c>
      <c r="C6" s="84">
        <v>29</v>
      </c>
      <c r="D6" s="118">
        <v>0.009442013182057373</v>
      </c>
      <c r="E6" s="118">
        <v>1.451002201052256</v>
      </c>
      <c r="F6" s="84" t="s">
        <v>2726</v>
      </c>
      <c r="G6" s="84" t="b">
        <v>0</v>
      </c>
      <c r="H6" s="84" t="b">
        <v>0</v>
      </c>
      <c r="I6" s="84" t="b">
        <v>0</v>
      </c>
      <c r="J6" s="84" t="b">
        <v>0</v>
      </c>
      <c r="K6" s="84" t="b">
        <v>0</v>
      </c>
      <c r="L6" s="84" t="b">
        <v>0</v>
      </c>
    </row>
    <row r="7" spans="1:12" ht="15">
      <c r="A7" s="84" t="s">
        <v>2205</v>
      </c>
      <c r="B7" s="84" t="s">
        <v>2206</v>
      </c>
      <c r="C7" s="84">
        <v>25</v>
      </c>
      <c r="D7" s="118">
        <v>0.008957661323399991</v>
      </c>
      <c r="E7" s="118">
        <v>1.8675853265470364</v>
      </c>
      <c r="F7" s="84" t="s">
        <v>2726</v>
      </c>
      <c r="G7" s="84" t="b">
        <v>0</v>
      </c>
      <c r="H7" s="84" t="b">
        <v>0</v>
      </c>
      <c r="I7" s="84" t="b">
        <v>0</v>
      </c>
      <c r="J7" s="84" t="b">
        <v>0</v>
      </c>
      <c r="K7" s="84" t="b">
        <v>0</v>
      </c>
      <c r="L7" s="84" t="b">
        <v>0</v>
      </c>
    </row>
    <row r="8" spans="1:12" ht="15">
      <c r="A8" s="84" t="s">
        <v>2204</v>
      </c>
      <c r="B8" s="84" t="s">
        <v>2205</v>
      </c>
      <c r="C8" s="84">
        <v>24</v>
      </c>
      <c r="D8" s="118">
        <v>0.008815339848662142</v>
      </c>
      <c r="E8" s="118">
        <v>1.800638536916423</v>
      </c>
      <c r="F8" s="84" t="s">
        <v>2726</v>
      </c>
      <c r="G8" s="84" t="b">
        <v>0</v>
      </c>
      <c r="H8" s="84" t="b">
        <v>0</v>
      </c>
      <c r="I8" s="84" t="b">
        <v>0</v>
      </c>
      <c r="J8" s="84" t="b">
        <v>0</v>
      </c>
      <c r="K8" s="84" t="b">
        <v>0</v>
      </c>
      <c r="L8" s="84" t="b">
        <v>0</v>
      </c>
    </row>
    <row r="9" spans="1:12" ht="15">
      <c r="A9" s="84" t="s">
        <v>2206</v>
      </c>
      <c r="B9" s="84" t="s">
        <v>2231</v>
      </c>
      <c r="C9" s="84">
        <v>24</v>
      </c>
      <c r="D9" s="118">
        <v>0.008815339848662142</v>
      </c>
      <c r="E9" s="118">
        <v>1.800638536916423</v>
      </c>
      <c r="F9" s="84" t="s">
        <v>2726</v>
      </c>
      <c r="G9" s="84" t="b">
        <v>0</v>
      </c>
      <c r="H9" s="84" t="b">
        <v>0</v>
      </c>
      <c r="I9" s="84" t="b">
        <v>0</v>
      </c>
      <c r="J9" s="84" t="b">
        <v>0</v>
      </c>
      <c r="K9" s="84" t="b">
        <v>0</v>
      </c>
      <c r="L9" s="84" t="b">
        <v>0</v>
      </c>
    </row>
    <row r="10" spans="1:12" ht="15">
      <c r="A10" s="84" t="s">
        <v>2231</v>
      </c>
      <c r="B10" s="84" t="s">
        <v>2188</v>
      </c>
      <c r="C10" s="84">
        <v>24</v>
      </c>
      <c r="D10" s="118">
        <v>0.008815339848662142</v>
      </c>
      <c r="E10" s="118">
        <v>1.6545105012381849</v>
      </c>
      <c r="F10" s="84" t="s">
        <v>2726</v>
      </c>
      <c r="G10" s="84" t="b">
        <v>0</v>
      </c>
      <c r="H10" s="84" t="b">
        <v>0</v>
      </c>
      <c r="I10" s="84" t="b">
        <v>0</v>
      </c>
      <c r="J10" s="84" t="b">
        <v>0</v>
      </c>
      <c r="K10" s="84" t="b">
        <v>0</v>
      </c>
      <c r="L10" s="84" t="b">
        <v>0</v>
      </c>
    </row>
    <row r="11" spans="1:12" ht="15">
      <c r="A11" s="84" t="s">
        <v>2179</v>
      </c>
      <c r="B11" s="84" t="s">
        <v>2202</v>
      </c>
      <c r="C11" s="84">
        <v>20</v>
      </c>
      <c r="D11" s="118">
        <v>0.008149987058801782</v>
      </c>
      <c r="E11" s="118">
        <v>1.5934274772833563</v>
      </c>
      <c r="F11" s="84" t="s">
        <v>2726</v>
      </c>
      <c r="G11" s="84" t="b">
        <v>0</v>
      </c>
      <c r="H11" s="84" t="b">
        <v>0</v>
      </c>
      <c r="I11" s="84" t="b">
        <v>0</v>
      </c>
      <c r="J11" s="84" t="b">
        <v>0</v>
      </c>
      <c r="K11" s="84" t="b">
        <v>0</v>
      </c>
      <c r="L11" s="84" t="b">
        <v>0</v>
      </c>
    </row>
    <row r="12" spans="1:12" ht="15">
      <c r="A12" s="84" t="s">
        <v>2202</v>
      </c>
      <c r="B12" s="84" t="s">
        <v>2200</v>
      </c>
      <c r="C12" s="84">
        <v>20</v>
      </c>
      <c r="D12" s="118">
        <v>0.008149987058801782</v>
      </c>
      <c r="E12" s="118">
        <v>1.6634653438911116</v>
      </c>
      <c r="F12" s="84" t="s">
        <v>2726</v>
      </c>
      <c r="G12" s="84" t="b">
        <v>0</v>
      </c>
      <c r="H12" s="84" t="b">
        <v>0</v>
      </c>
      <c r="I12" s="84" t="b">
        <v>0</v>
      </c>
      <c r="J12" s="84" t="b">
        <v>0</v>
      </c>
      <c r="K12" s="84" t="b">
        <v>0</v>
      </c>
      <c r="L12" s="84" t="b">
        <v>0</v>
      </c>
    </row>
    <row r="13" spans="1:12" ht="15">
      <c r="A13" s="84" t="s">
        <v>2180</v>
      </c>
      <c r="B13" s="84" t="s">
        <v>2129</v>
      </c>
      <c r="C13" s="84">
        <v>20</v>
      </c>
      <c r="D13" s="118">
        <v>0.008149987058801782</v>
      </c>
      <c r="E13" s="118">
        <v>1.3801641151875619</v>
      </c>
      <c r="F13" s="84" t="s">
        <v>2726</v>
      </c>
      <c r="G13" s="84" t="b">
        <v>0</v>
      </c>
      <c r="H13" s="84" t="b">
        <v>0</v>
      </c>
      <c r="I13" s="84" t="b">
        <v>0</v>
      </c>
      <c r="J13" s="84" t="b">
        <v>0</v>
      </c>
      <c r="K13" s="84" t="b">
        <v>0</v>
      </c>
      <c r="L13" s="84" t="b">
        <v>0</v>
      </c>
    </row>
    <row r="14" spans="1:12" ht="15">
      <c r="A14" s="84" t="s">
        <v>2129</v>
      </c>
      <c r="B14" s="84" t="s">
        <v>2200</v>
      </c>
      <c r="C14" s="84">
        <v>20</v>
      </c>
      <c r="D14" s="118">
        <v>0.008149987058801782</v>
      </c>
      <c r="E14" s="118">
        <v>1.4593453612351865</v>
      </c>
      <c r="F14" s="84" t="s">
        <v>2726</v>
      </c>
      <c r="G14" s="84" t="b">
        <v>0</v>
      </c>
      <c r="H14" s="84" t="b">
        <v>0</v>
      </c>
      <c r="I14" s="84" t="b">
        <v>0</v>
      </c>
      <c r="J14" s="84" t="b">
        <v>0</v>
      </c>
      <c r="K14" s="84" t="b">
        <v>0</v>
      </c>
      <c r="L14" s="84" t="b">
        <v>0</v>
      </c>
    </row>
    <row r="15" spans="1:12" ht="15">
      <c r="A15" s="84" t="s">
        <v>2180</v>
      </c>
      <c r="B15" s="84" t="s">
        <v>2203</v>
      </c>
      <c r="C15" s="84">
        <v>20</v>
      </c>
      <c r="D15" s="118">
        <v>0.008149987058801782</v>
      </c>
      <c r="E15" s="118">
        <v>1.5842840978434867</v>
      </c>
      <c r="F15" s="84" t="s">
        <v>2726</v>
      </c>
      <c r="G15" s="84" t="b">
        <v>0</v>
      </c>
      <c r="H15" s="84" t="b">
        <v>0</v>
      </c>
      <c r="I15" s="84" t="b">
        <v>0</v>
      </c>
      <c r="J15" s="84" t="b">
        <v>0</v>
      </c>
      <c r="K15" s="84" t="b">
        <v>0</v>
      </c>
      <c r="L15" s="84" t="b">
        <v>0</v>
      </c>
    </row>
    <row r="16" spans="1:12" ht="15">
      <c r="A16" s="84" t="s">
        <v>2203</v>
      </c>
      <c r="B16" s="84" t="s">
        <v>2179</v>
      </c>
      <c r="C16" s="84">
        <v>20</v>
      </c>
      <c r="D16" s="118">
        <v>0.008149987058801782</v>
      </c>
      <c r="E16" s="118">
        <v>1.6027675035374997</v>
      </c>
      <c r="F16" s="84" t="s">
        <v>2726</v>
      </c>
      <c r="G16" s="84" t="b">
        <v>0</v>
      </c>
      <c r="H16" s="84" t="b">
        <v>0</v>
      </c>
      <c r="I16" s="84" t="b">
        <v>0</v>
      </c>
      <c r="J16" s="84" t="b">
        <v>0</v>
      </c>
      <c r="K16" s="84" t="b">
        <v>0</v>
      </c>
      <c r="L16" s="84" t="b">
        <v>0</v>
      </c>
    </row>
    <row r="17" spans="1:12" ht="15">
      <c r="A17" s="84" t="s">
        <v>2179</v>
      </c>
      <c r="B17" s="84" t="s">
        <v>2204</v>
      </c>
      <c r="C17" s="84">
        <v>20</v>
      </c>
      <c r="D17" s="118">
        <v>0.008149987058801782</v>
      </c>
      <c r="E17" s="118">
        <v>1.4472994416051184</v>
      </c>
      <c r="F17" s="84" t="s">
        <v>2726</v>
      </c>
      <c r="G17" s="84" t="b">
        <v>0</v>
      </c>
      <c r="H17" s="84" t="b">
        <v>0</v>
      </c>
      <c r="I17" s="84" t="b">
        <v>0</v>
      </c>
      <c r="J17" s="84" t="b">
        <v>0</v>
      </c>
      <c r="K17" s="84" t="b">
        <v>0</v>
      </c>
      <c r="L17" s="84" t="b">
        <v>0</v>
      </c>
    </row>
    <row r="18" spans="1:12" ht="15">
      <c r="A18" s="84" t="s">
        <v>271</v>
      </c>
      <c r="B18" s="84" t="s">
        <v>2179</v>
      </c>
      <c r="C18" s="84">
        <v>14</v>
      </c>
      <c r="D18" s="118">
        <v>0.006805817052735058</v>
      </c>
      <c r="E18" s="118">
        <v>1.6027675035374997</v>
      </c>
      <c r="F18" s="84" t="s">
        <v>2726</v>
      </c>
      <c r="G18" s="84" t="b">
        <v>0</v>
      </c>
      <c r="H18" s="84" t="b">
        <v>0</v>
      </c>
      <c r="I18" s="84" t="b">
        <v>0</v>
      </c>
      <c r="J18" s="84" t="b">
        <v>0</v>
      </c>
      <c r="K18" s="84" t="b">
        <v>0</v>
      </c>
      <c r="L18" s="84" t="b">
        <v>0</v>
      </c>
    </row>
    <row r="19" spans="1:12" ht="15">
      <c r="A19" s="84" t="s">
        <v>2191</v>
      </c>
      <c r="B19" s="84" t="s">
        <v>2192</v>
      </c>
      <c r="C19" s="84">
        <v>12</v>
      </c>
      <c r="D19" s="118">
        <v>0.006241355177106591</v>
      </c>
      <c r="E19" s="118">
        <v>2.186344089171449</v>
      </c>
      <c r="F19" s="84" t="s">
        <v>2726</v>
      </c>
      <c r="G19" s="84" t="b">
        <v>0</v>
      </c>
      <c r="H19" s="84" t="b">
        <v>0</v>
      </c>
      <c r="I19" s="84" t="b">
        <v>0</v>
      </c>
      <c r="J19" s="84" t="b">
        <v>0</v>
      </c>
      <c r="K19" s="84" t="b">
        <v>0</v>
      </c>
      <c r="L19" s="84" t="b">
        <v>0</v>
      </c>
    </row>
    <row r="20" spans="1:12" ht="15">
      <c r="A20" s="84" t="s">
        <v>2192</v>
      </c>
      <c r="B20" s="84" t="s">
        <v>301</v>
      </c>
      <c r="C20" s="84">
        <v>12</v>
      </c>
      <c r="D20" s="118">
        <v>0.006241355177106591</v>
      </c>
      <c r="E20" s="118">
        <v>2.186344089171449</v>
      </c>
      <c r="F20" s="84" t="s">
        <v>2726</v>
      </c>
      <c r="G20" s="84" t="b">
        <v>0</v>
      </c>
      <c r="H20" s="84" t="b">
        <v>0</v>
      </c>
      <c r="I20" s="84" t="b">
        <v>0</v>
      </c>
      <c r="J20" s="84" t="b">
        <v>0</v>
      </c>
      <c r="K20" s="84" t="b">
        <v>0</v>
      </c>
      <c r="L20" s="84" t="b">
        <v>0</v>
      </c>
    </row>
    <row r="21" spans="1:12" ht="15">
      <c r="A21" s="84" t="s">
        <v>301</v>
      </c>
      <c r="B21" s="84" t="s">
        <v>2193</v>
      </c>
      <c r="C21" s="84">
        <v>12</v>
      </c>
      <c r="D21" s="118">
        <v>0.006241355177106591</v>
      </c>
      <c r="E21" s="118">
        <v>2.061405352563149</v>
      </c>
      <c r="F21" s="84" t="s">
        <v>2726</v>
      </c>
      <c r="G21" s="84" t="b">
        <v>0</v>
      </c>
      <c r="H21" s="84" t="b">
        <v>0</v>
      </c>
      <c r="I21" s="84" t="b">
        <v>0</v>
      </c>
      <c r="J21" s="84" t="b">
        <v>0</v>
      </c>
      <c r="K21" s="84" t="b">
        <v>0</v>
      </c>
      <c r="L21" s="84" t="b">
        <v>0</v>
      </c>
    </row>
    <row r="22" spans="1:12" ht="15">
      <c r="A22" s="84" t="s">
        <v>2193</v>
      </c>
      <c r="B22" s="84" t="s">
        <v>2194</v>
      </c>
      <c r="C22" s="84">
        <v>12</v>
      </c>
      <c r="D22" s="118">
        <v>0.006241355177106591</v>
      </c>
      <c r="E22" s="118">
        <v>2.061405352563149</v>
      </c>
      <c r="F22" s="84" t="s">
        <v>2726</v>
      </c>
      <c r="G22" s="84" t="b">
        <v>0</v>
      </c>
      <c r="H22" s="84" t="b">
        <v>0</v>
      </c>
      <c r="I22" s="84" t="b">
        <v>0</v>
      </c>
      <c r="J22" s="84" t="b">
        <v>0</v>
      </c>
      <c r="K22" s="84" t="b">
        <v>0</v>
      </c>
      <c r="L22" s="84" t="b">
        <v>0</v>
      </c>
    </row>
    <row r="23" spans="1:12" ht="15">
      <c r="A23" s="84" t="s">
        <v>2194</v>
      </c>
      <c r="B23" s="84" t="s">
        <v>2195</v>
      </c>
      <c r="C23" s="84">
        <v>12</v>
      </c>
      <c r="D23" s="118">
        <v>0.006241355177106591</v>
      </c>
      <c r="E23" s="118">
        <v>2.186344089171449</v>
      </c>
      <c r="F23" s="84" t="s">
        <v>2726</v>
      </c>
      <c r="G23" s="84" t="b">
        <v>0</v>
      </c>
      <c r="H23" s="84" t="b">
        <v>0</v>
      </c>
      <c r="I23" s="84" t="b">
        <v>0</v>
      </c>
      <c r="J23" s="84" t="b">
        <v>0</v>
      </c>
      <c r="K23" s="84" t="b">
        <v>0</v>
      </c>
      <c r="L23" s="84" t="b">
        <v>0</v>
      </c>
    </row>
    <row r="24" spans="1:12" ht="15">
      <c r="A24" s="84" t="s">
        <v>2195</v>
      </c>
      <c r="B24" s="84" t="s">
        <v>2196</v>
      </c>
      <c r="C24" s="84">
        <v>12</v>
      </c>
      <c r="D24" s="118">
        <v>0.006241355177106591</v>
      </c>
      <c r="E24" s="118">
        <v>2.186344089171449</v>
      </c>
      <c r="F24" s="84" t="s">
        <v>2726</v>
      </c>
      <c r="G24" s="84" t="b">
        <v>0</v>
      </c>
      <c r="H24" s="84" t="b">
        <v>0</v>
      </c>
      <c r="I24" s="84" t="b">
        <v>0</v>
      </c>
      <c r="J24" s="84" t="b">
        <v>0</v>
      </c>
      <c r="K24" s="84" t="b">
        <v>0</v>
      </c>
      <c r="L24" s="84" t="b">
        <v>0</v>
      </c>
    </row>
    <row r="25" spans="1:12" ht="15">
      <c r="A25" s="84" t="s">
        <v>2196</v>
      </c>
      <c r="B25" s="84" t="s">
        <v>2197</v>
      </c>
      <c r="C25" s="84">
        <v>12</v>
      </c>
      <c r="D25" s="118">
        <v>0.006241355177106591</v>
      </c>
      <c r="E25" s="118">
        <v>2.151581982912237</v>
      </c>
      <c r="F25" s="84" t="s">
        <v>2726</v>
      </c>
      <c r="G25" s="84" t="b">
        <v>0</v>
      </c>
      <c r="H25" s="84" t="b">
        <v>0</v>
      </c>
      <c r="I25" s="84" t="b">
        <v>0</v>
      </c>
      <c r="J25" s="84" t="b">
        <v>1</v>
      </c>
      <c r="K25" s="84" t="b">
        <v>0</v>
      </c>
      <c r="L25" s="84" t="b">
        <v>0</v>
      </c>
    </row>
    <row r="26" spans="1:12" ht="15">
      <c r="A26" s="84" t="s">
        <v>2197</v>
      </c>
      <c r="B26" s="84" t="s">
        <v>2198</v>
      </c>
      <c r="C26" s="84">
        <v>12</v>
      </c>
      <c r="D26" s="118">
        <v>0.006241355177106591</v>
      </c>
      <c r="E26" s="118">
        <v>2.151581982912237</v>
      </c>
      <c r="F26" s="84" t="s">
        <v>2726</v>
      </c>
      <c r="G26" s="84" t="b">
        <v>1</v>
      </c>
      <c r="H26" s="84" t="b">
        <v>0</v>
      </c>
      <c r="I26" s="84" t="b">
        <v>0</v>
      </c>
      <c r="J26" s="84" t="b">
        <v>0</v>
      </c>
      <c r="K26" s="84" t="b">
        <v>0</v>
      </c>
      <c r="L26" s="84" t="b">
        <v>0</v>
      </c>
    </row>
    <row r="27" spans="1:12" ht="15">
      <c r="A27" s="84" t="s">
        <v>255</v>
      </c>
      <c r="B27" s="84" t="s">
        <v>2191</v>
      </c>
      <c r="C27" s="84">
        <v>11</v>
      </c>
      <c r="D27" s="118">
        <v>0.00593224436232236</v>
      </c>
      <c r="E27" s="118">
        <v>2.0350764138408</v>
      </c>
      <c r="F27" s="84" t="s">
        <v>2726</v>
      </c>
      <c r="G27" s="84" t="b">
        <v>0</v>
      </c>
      <c r="H27" s="84" t="b">
        <v>0</v>
      </c>
      <c r="I27" s="84" t="b">
        <v>0</v>
      </c>
      <c r="J27" s="84" t="b">
        <v>0</v>
      </c>
      <c r="K27" s="84" t="b">
        <v>0</v>
      </c>
      <c r="L27" s="84" t="b">
        <v>0</v>
      </c>
    </row>
    <row r="28" spans="1:12" ht="15">
      <c r="A28" s="84" t="s">
        <v>2198</v>
      </c>
      <c r="B28" s="84" t="s">
        <v>2566</v>
      </c>
      <c r="C28" s="84">
        <v>11</v>
      </c>
      <c r="D28" s="118">
        <v>0.00593224436232236</v>
      </c>
      <c r="E28" s="118">
        <v>2.186344089171449</v>
      </c>
      <c r="F28" s="84" t="s">
        <v>2726</v>
      </c>
      <c r="G28" s="84" t="b">
        <v>0</v>
      </c>
      <c r="H28" s="84" t="b">
        <v>0</v>
      </c>
      <c r="I28" s="84" t="b">
        <v>0</v>
      </c>
      <c r="J28" s="84" t="b">
        <v>0</v>
      </c>
      <c r="K28" s="84" t="b">
        <v>0</v>
      </c>
      <c r="L28" s="84" t="b">
        <v>0</v>
      </c>
    </row>
    <row r="29" spans="1:12" ht="15">
      <c r="A29" s="84" t="s">
        <v>2184</v>
      </c>
      <c r="B29" s="84" t="s">
        <v>2187</v>
      </c>
      <c r="C29" s="84">
        <v>11</v>
      </c>
      <c r="D29" s="118">
        <v>0.00593224436232236</v>
      </c>
      <c r="E29" s="118">
        <v>2.0894340761633927</v>
      </c>
      <c r="F29" s="84" t="s">
        <v>2726</v>
      </c>
      <c r="G29" s="84" t="b">
        <v>0</v>
      </c>
      <c r="H29" s="84" t="b">
        <v>0</v>
      </c>
      <c r="I29" s="84" t="b">
        <v>0</v>
      </c>
      <c r="J29" s="84" t="b">
        <v>0</v>
      </c>
      <c r="K29" s="84" t="b">
        <v>0</v>
      </c>
      <c r="L29" s="84" t="b">
        <v>0</v>
      </c>
    </row>
    <row r="30" spans="1:12" ht="15">
      <c r="A30" s="84" t="s">
        <v>2570</v>
      </c>
      <c r="B30" s="84" t="s">
        <v>2571</v>
      </c>
      <c r="C30" s="84">
        <v>9</v>
      </c>
      <c r="D30" s="118">
        <v>0.005251802489162279</v>
      </c>
      <c r="E30" s="118">
        <v>2.311282825779749</v>
      </c>
      <c r="F30" s="84" t="s">
        <v>2726</v>
      </c>
      <c r="G30" s="84" t="b">
        <v>0</v>
      </c>
      <c r="H30" s="84" t="b">
        <v>0</v>
      </c>
      <c r="I30" s="84" t="b">
        <v>0</v>
      </c>
      <c r="J30" s="84" t="b">
        <v>0</v>
      </c>
      <c r="K30" s="84" t="b">
        <v>0</v>
      </c>
      <c r="L30" s="84" t="b">
        <v>0</v>
      </c>
    </row>
    <row r="31" spans="1:12" ht="15">
      <c r="A31" s="84" t="s">
        <v>2571</v>
      </c>
      <c r="B31" s="84" t="s">
        <v>2185</v>
      </c>
      <c r="C31" s="84">
        <v>9</v>
      </c>
      <c r="D31" s="118">
        <v>0.005251802489162279</v>
      </c>
      <c r="E31" s="118">
        <v>2.2241326500608487</v>
      </c>
      <c r="F31" s="84" t="s">
        <v>2726</v>
      </c>
      <c r="G31" s="84" t="b">
        <v>0</v>
      </c>
      <c r="H31" s="84" t="b">
        <v>0</v>
      </c>
      <c r="I31" s="84" t="b">
        <v>0</v>
      </c>
      <c r="J31" s="84" t="b">
        <v>0</v>
      </c>
      <c r="K31" s="84" t="b">
        <v>0</v>
      </c>
      <c r="L31" s="84" t="b">
        <v>0</v>
      </c>
    </row>
    <row r="32" spans="1:12" ht="15">
      <c r="A32" s="84" t="s">
        <v>2185</v>
      </c>
      <c r="B32" s="84" t="s">
        <v>2186</v>
      </c>
      <c r="C32" s="84">
        <v>9</v>
      </c>
      <c r="D32" s="118">
        <v>0.005251802489162279</v>
      </c>
      <c r="E32" s="118">
        <v>2.1369824743419485</v>
      </c>
      <c r="F32" s="84" t="s">
        <v>2726</v>
      </c>
      <c r="G32" s="84" t="b">
        <v>0</v>
      </c>
      <c r="H32" s="84" t="b">
        <v>0</v>
      </c>
      <c r="I32" s="84" t="b">
        <v>0</v>
      </c>
      <c r="J32" s="84" t="b">
        <v>0</v>
      </c>
      <c r="K32" s="84" t="b">
        <v>0</v>
      </c>
      <c r="L32" s="84" t="b">
        <v>0</v>
      </c>
    </row>
    <row r="33" spans="1:12" ht="15">
      <c r="A33" s="84" t="s">
        <v>2186</v>
      </c>
      <c r="B33" s="84" t="s">
        <v>2184</v>
      </c>
      <c r="C33" s="84">
        <v>9</v>
      </c>
      <c r="D33" s="118">
        <v>0.005251802489162279</v>
      </c>
      <c r="E33" s="118">
        <v>2.0022839004444926</v>
      </c>
      <c r="F33" s="84" t="s">
        <v>2726</v>
      </c>
      <c r="G33" s="84" t="b">
        <v>0</v>
      </c>
      <c r="H33" s="84" t="b">
        <v>0</v>
      </c>
      <c r="I33" s="84" t="b">
        <v>0</v>
      </c>
      <c r="J33" s="84" t="b">
        <v>0</v>
      </c>
      <c r="K33" s="84" t="b">
        <v>0</v>
      </c>
      <c r="L33" s="84" t="b">
        <v>0</v>
      </c>
    </row>
    <row r="34" spans="1:12" ht="15">
      <c r="A34" s="84" t="s">
        <v>2187</v>
      </c>
      <c r="B34" s="84" t="s">
        <v>2188</v>
      </c>
      <c r="C34" s="84">
        <v>9</v>
      </c>
      <c r="D34" s="118">
        <v>0.005251802489162279</v>
      </c>
      <c r="E34" s="118">
        <v>1.634307115149898</v>
      </c>
      <c r="F34" s="84" t="s">
        <v>2726</v>
      </c>
      <c r="G34" s="84" t="b">
        <v>0</v>
      </c>
      <c r="H34" s="84" t="b">
        <v>0</v>
      </c>
      <c r="I34" s="84" t="b">
        <v>0</v>
      </c>
      <c r="J34" s="84" t="b">
        <v>0</v>
      </c>
      <c r="K34" s="84" t="b">
        <v>0</v>
      </c>
      <c r="L34" s="84" t="b">
        <v>0</v>
      </c>
    </row>
    <row r="35" spans="1:12" ht="15">
      <c r="A35" s="84" t="s">
        <v>2183</v>
      </c>
      <c r="B35" s="84" t="s">
        <v>2189</v>
      </c>
      <c r="C35" s="84">
        <v>9</v>
      </c>
      <c r="D35" s="118">
        <v>0.005251802489162279</v>
      </c>
      <c r="E35" s="118">
        <v>1.821827835986361</v>
      </c>
      <c r="F35" s="84" t="s">
        <v>2726</v>
      </c>
      <c r="G35" s="84" t="b">
        <v>0</v>
      </c>
      <c r="H35" s="84" t="b">
        <v>0</v>
      </c>
      <c r="I35" s="84" t="b">
        <v>0</v>
      </c>
      <c r="J35" s="84" t="b">
        <v>0</v>
      </c>
      <c r="K35" s="84" t="b">
        <v>0</v>
      </c>
      <c r="L35" s="84" t="b">
        <v>0</v>
      </c>
    </row>
    <row r="36" spans="1:12" ht="15">
      <c r="A36" s="84" t="s">
        <v>2189</v>
      </c>
      <c r="B36" s="84" t="s">
        <v>2572</v>
      </c>
      <c r="C36" s="84">
        <v>9</v>
      </c>
      <c r="D36" s="118">
        <v>0.005251802489162279</v>
      </c>
      <c r="E36" s="118">
        <v>2.2241326500608487</v>
      </c>
      <c r="F36" s="84" t="s">
        <v>2726</v>
      </c>
      <c r="G36" s="84" t="b">
        <v>0</v>
      </c>
      <c r="H36" s="84" t="b">
        <v>0</v>
      </c>
      <c r="I36" s="84" t="b">
        <v>0</v>
      </c>
      <c r="J36" s="84" t="b">
        <v>0</v>
      </c>
      <c r="K36" s="84" t="b">
        <v>0</v>
      </c>
      <c r="L36" s="84" t="b">
        <v>0</v>
      </c>
    </row>
    <row r="37" spans="1:12" ht="15">
      <c r="A37" s="84" t="s">
        <v>2572</v>
      </c>
      <c r="B37" s="84" t="s">
        <v>2573</v>
      </c>
      <c r="C37" s="84">
        <v>9</v>
      </c>
      <c r="D37" s="118">
        <v>0.005251802489162279</v>
      </c>
      <c r="E37" s="118">
        <v>2.311282825779749</v>
      </c>
      <c r="F37" s="84" t="s">
        <v>2726</v>
      </c>
      <c r="G37" s="84" t="b">
        <v>0</v>
      </c>
      <c r="H37" s="84" t="b">
        <v>0</v>
      </c>
      <c r="I37" s="84" t="b">
        <v>0</v>
      </c>
      <c r="J37" s="84" t="b">
        <v>0</v>
      </c>
      <c r="K37" s="84" t="b">
        <v>0</v>
      </c>
      <c r="L37" s="84" t="b">
        <v>0</v>
      </c>
    </row>
    <row r="38" spans="1:12" ht="15">
      <c r="A38" s="84" t="s">
        <v>2573</v>
      </c>
      <c r="B38" s="84" t="s">
        <v>2569</v>
      </c>
      <c r="C38" s="84">
        <v>9</v>
      </c>
      <c r="D38" s="118">
        <v>0.005251802489162279</v>
      </c>
      <c r="E38" s="118">
        <v>2.2655253352190736</v>
      </c>
      <c r="F38" s="84" t="s">
        <v>2726</v>
      </c>
      <c r="G38" s="84" t="b">
        <v>0</v>
      </c>
      <c r="H38" s="84" t="b">
        <v>0</v>
      </c>
      <c r="I38" s="84" t="b">
        <v>0</v>
      </c>
      <c r="J38" s="84" t="b">
        <v>0</v>
      </c>
      <c r="K38" s="84" t="b">
        <v>0</v>
      </c>
      <c r="L38" s="84" t="b">
        <v>0</v>
      </c>
    </row>
    <row r="39" spans="1:12" ht="15">
      <c r="A39" s="84" t="s">
        <v>2569</v>
      </c>
      <c r="B39" s="84" t="s">
        <v>2574</v>
      </c>
      <c r="C39" s="84">
        <v>9</v>
      </c>
      <c r="D39" s="118">
        <v>0.005251802489162279</v>
      </c>
      <c r="E39" s="118">
        <v>2.2655253352190736</v>
      </c>
      <c r="F39" s="84" t="s">
        <v>2726</v>
      </c>
      <c r="G39" s="84" t="b">
        <v>0</v>
      </c>
      <c r="H39" s="84" t="b">
        <v>0</v>
      </c>
      <c r="I39" s="84" t="b">
        <v>0</v>
      </c>
      <c r="J39" s="84" t="b">
        <v>0</v>
      </c>
      <c r="K39" s="84" t="b">
        <v>0</v>
      </c>
      <c r="L39" s="84" t="b">
        <v>0</v>
      </c>
    </row>
    <row r="40" spans="1:12" ht="15">
      <c r="A40" s="84" t="s">
        <v>2235</v>
      </c>
      <c r="B40" s="84" t="s">
        <v>2212</v>
      </c>
      <c r="C40" s="84">
        <v>8</v>
      </c>
      <c r="D40" s="118">
        <v>0.00609845169392079</v>
      </c>
      <c r="E40" s="118">
        <v>1.7884040804994112</v>
      </c>
      <c r="F40" s="84" t="s">
        <v>2726</v>
      </c>
      <c r="G40" s="84" t="b">
        <v>0</v>
      </c>
      <c r="H40" s="84" t="b">
        <v>0</v>
      </c>
      <c r="I40" s="84" t="b">
        <v>0</v>
      </c>
      <c r="J40" s="84" t="b">
        <v>0</v>
      </c>
      <c r="K40" s="84" t="b">
        <v>0</v>
      </c>
      <c r="L40" s="84" t="b">
        <v>0</v>
      </c>
    </row>
    <row r="41" spans="1:12" ht="15">
      <c r="A41" s="84" t="s">
        <v>268</v>
      </c>
      <c r="B41" s="84" t="s">
        <v>2570</v>
      </c>
      <c r="C41" s="84">
        <v>8</v>
      </c>
      <c r="D41" s="118">
        <v>0.00487599485873711</v>
      </c>
      <c r="E41" s="118">
        <v>1.9433060404851545</v>
      </c>
      <c r="F41" s="84" t="s">
        <v>2726</v>
      </c>
      <c r="G41" s="84" t="b">
        <v>0</v>
      </c>
      <c r="H41" s="84" t="b">
        <v>0</v>
      </c>
      <c r="I41" s="84" t="b">
        <v>0</v>
      </c>
      <c r="J41" s="84" t="b">
        <v>0</v>
      </c>
      <c r="K41" s="84" t="b">
        <v>0</v>
      </c>
      <c r="L41" s="84" t="b">
        <v>0</v>
      </c>
    </row>
    <row r="42" spans="1:12" ht="15">
      <c r="A42" s="84" t="s">
        <v>2574</v>
      </c>
      <c r="B42" s="84" t="s">
        <v>2576</v>
      </c>
      <c r="C42" s="84">
        <v>8</v>
      </c>
      <c r="D42" s="118">
        <v>0.00487599485873711</v>
      </c>
      <c r="E42" s="118">
        <v>2.3624353482271303</v>
      </c>
      <c r="F42" s="84" t="s">
        <v>2726</v>
      </c>
      <c r="G42" s="84" t="b">
        <v>0</v>
      </c>
      <c r="H42" s="84" t="b">
        <v>0</v>
      </c>
      <c r="I42" s="84" t="b">
        <v>0</v>
      </c>
      <c r="J42" s="84" t="b">
        <v>0</v>
      </c>
      <c r="K42" s="84" t="b">
        <v>0</v>
      </c>
      <c r="L42" s="84" t="b">
        <v>0</v>
      </c>
    </row>
    <row r="43" spans="1:12" ht="15">
      <c r="A43" s="84" t="s">
        <v>2219</v>
      </c>
      <c r="B43" s="84" t="s">
        <v>2220</v>
      </c>
      <c r="C43" s="84">
        <v>7</v>
      </c>
      <c r="D43" s="118">
        <v>0.004472558257153249</v>
      </c>
      <c r="E43" s="118">
        <v>2.420427295204817</v>
      </c>
      <c r="F43" s="84" t="s">
        <v>2726</v>
      </c>
      <c r="G43" s="84" t="b">
        <v>0</v>
      </c>
      <c r="H43" s="84" t="b">
        <v>0</v>
      </c>
      <c r="I43" s="84" t="b">
        <v>0</v>
      </c>
      <c r="J43" s="84" t="b">
        <v>0</v>
      </c>
      <c r="K43" s="84" t="b">
        <v>0</v>
      </c>
      <c r="L43" s="84" t="b">
        <v>0</v>
      </c>
    </row>
    <row r="44" spans="1:12" ht="15">
      <c r="A44" s="84" t="s">
        <v>2188</v>
      </c>
      <c r="B44" s="84" t="s">
        <v>2183</v>
      </c>
      <c r="C44" s="84">
        <v>6</v>
      </c>
      <c r="D44" s="118">
        <v>0.004037520214941056</v>
      </c>
      <c r="E44" s="118">
        <v>0.8661400856728553</v>
      </c>
      <c r="F44" s="84" t="s">
        <v>2726</v>
      </c>
      <c r="G44" s="84" t="b">
        <v>0</v>
      </c>
      <c r="H44" s="84" t="b">
        <v>0</v>
      </c>
      <c r="I44" s="84" t="b">
        <v>0</v>
      </c>
      <c r="J44" s="84" t="b">
        <v>0</v>
      </c>
      <c r="K44" s="84" t="b">
        <v>0</v>
      </c>
      <c r="L44" s="84" t="b">
        <v>0</v>
      </c>
    </row>
    <row r="45" spans="1:12" ht="15">
      <c r="A45" s="84" t="s">
        <v>2576</v>
      </c>
      <c r="B45" s="84" t="s">
        <v>2581</v>
      </c>
      <c r="C45" s="84">
        <v>6</v>
      </c>
      <c r="D45" s="118">
        <v>0.004037520214941056</v>
      </c>
      <c r="E45" s="118">
        <v>2.3624353482271303</v>
      </c>
      <c r="F45" s="84" t="s">
        <v>2726</v>
      </c>
      <c r="G45" s="84" t="b">
        <v>0</v>
      </c>
      <c r="H45" s="84" t="b">
        <v>0</v>
      </c>
      <c r="I45" s="84" t="b">
        <v>0</v>
      </c>
      <c r="J45" s="84" t="b">
        <v>0</v>
      </c>
      <c r="K45" s="84" t="b">
        <v>0</v>
      </c>
      <c r="L45" s="84" t="b">
        <v>0</v>
      </c>
    </row>
    <row r="46" spans="1:12" ht="15">
      <c r="A46" s="84" t="s">
        <v>2129</v>
      </c>
      <c r="B46" s="84" t="s">
        <v>2216</v>
      </c>
      <c r="C46" s="84">
        <v>5</v>
      </c>
      <c r="D46" s="118">
        <v>0.0035655678086800456</v>
      </c>
      <c r="E46" s="118">
        <v>1.7603753568991678</v>
      </c>
      <c r="F46" s="84" t="s">
        <v>2726</v>
      </c>
      <c r="G46" s="84" t="b">
        <v>0</v>
      </c>
      <c r="H46" s="84" t="b">
        <v>0</v>
      </c>
      <c r="I46" s="84" t="b">
        <v>0</v>
      </c>
      <c r="J46" s="84" t="b">
        <v>0</v>
      </c>
      <c r="K46" s="84" t="b">
        <v>0</v>
      </c>
      <c r="L46" s="84" t="b">
        <v>0</v>
      </c>
    </row>
    <row r="47" spans="1:12" ht="15">
      <c r="A47" s="84" t="s">
        <v>2220</v>
      </c>
      <c r="B47" s="84" t="s">
        <v>2221</v>
      </c>
      <c r="C47" s="84">
        <v>5</v>
      </c>
      <c r="D47" s="118">
        <v>0.0035655678086800456</v>
      </c>
      <c r="E47" s="118">
        <v>2.341246049157192</v>
      </c>
      <c r="F47" s="84" t="s">
        <v>2726</v>
      </c>
      <c r="G47" s="84" t="b">
        <v>0</v>
      </c>
      <c r="H47" s="84" t="b">
        <v>0</v>
      </c>
      <c r="I47" s="84" t="b">
        <v>0</v>
      </c>
      <c r="J47" s="84" t="b">
        <v>0</v>
      </c>
      <c r="K47" s="84" t="b">
        <v>0</v>
      </c>
      <c r="L47" s="84" t="b">
        <v>0</v>
      </c>
    </row>
    <row r="48" spans="1:12" ht="15">
      <c r="A48" s="84" t="s">
        <v>2221</v>
      </c>
      <c r="B48" s="84" t="s">
        <v>2222</v>
      </c>
      <c r="C48" s="84">
        <v>5</v>
      </c>
      <c r="D48" s="118">
        <v>0.0035655678086800456</v>
      </c>
      <c r="E48" s="118">
        <v>2.341246049157192</v>
      </c>
      <c r="F48" s="84" t="s">
        <v>2726</v>
      </c>
      <c r="G48" s="84" t="b">
        <v>0</v>
      </c>
      <c r="H48" s="84" t="b">
        <v>0</v>
      </c>
      <c r="I48" s="84" t="b">
        <v>0</v>
      </c>
      <c r="J48" s="84" t="b">
        <v>0</v>
      </c>
      <c r="K48" s="84" t="b">
        <v>0</v>
      </c>
      <c r="L48" s="84" t="b">
        <v>0</v>
      </c>
    </row>
    <row r="49" spans="1:12" ht="15">
      <c r="A49" s="84" t="s">
        <v>2222</v>
      </c>
      <c r="B49" s="84" t="s">
        <v>2223</v>
      </c>
      <c r="C49" s="84">
        <v>5</v>
      </c>
      <c r="D49" s="118">
        <v>0.0035655678086800456</v>
      </c>
      <c r="E49" s="118">
        <v>2.48737408483543</v>
      </c>
      <c r="F49" s="84" t="s">
        <v>2726</v>
      </c>
      <c r="G49" s="84" t="b">
        <v>0</v>
      </c>
      <c r="H49" s="84" t="b">
        <v>0</v>
      </c>
      <c r="I49" s="84" t="b">
        <v>0</v>
      </c>
      <c r="J49" s="84" t="b">
        <v>0</v>
      </c>
      <c r="K49" s="84" t="b">
        <v>0</v>
      </c>
      <c r="L49" s="84" t="b">
        <v>0</v>
      </c>
    </row>
    <row r="50" spans="1:12" ht="15">
      <c r="A50" s="84" t="s">
        <v>2567</v>
      </c>
      <c r="B50" s="84" t="s">
        <v>2178</v>
      </c>
      <c r="C50" s="84">
        <v>5</v>
      </c>
      <c r="D50" s="118">
        <v>0.0035655678086800456</v>
      </c>
      <c r="E50" s="118">
        <v>1.3340674645300687</v>
      </c>
      <c r="F50" s="84" t="s">
        <v>2726</v>
      </c>
      <c r="G50" s="84" t="b">
        <v>0</v>
      </c>
      <c r="H50" s="84" t="b">
        <v>0</v>
      </c>
      <c r="I50" s="84" t="b">
        <v>0</v>
      </c>
      <c r="J50" s="84" t="b">
        <v>0</v>
      </c>
      <c r="K50" s="84" t="b">
        <v>0</v>
      </c>
      <c r="L50" s="84" t="b">
        <v>0</v>
      </c>
    </row>
    <row r="51" spans="1:12" ht="15">
      <c r="A51" s="84" t="s">
        <v>2577</v>
      </c>
      <c r="B51" s="84" t="s">
        <v>2183</v>
      </c>
      <c r="C51" s="84">
        <v>5</v>
      </c>
      <c r="D51" s="118">
        <v>0.0035655678086800456</v>
      </c>
      <c r="E51" s="118">
        <v>1.4859288439612492</v>
      </c>
      <c r="F51" s="84" t="s">
        <v>2726</v>
      </c>
      <c r="G51" s="84" t="b">
        <v>0</v>
      </c>
      <c r="H51" s="84" t="b">
        <v>0</v>
      </c>
      <c r="I51" s="84" t="b">
        <v>0</v>
      </c>
      <c r="J51" s="84" t="b">
        <v>0</v>
      </c>
      <c r="K51" s="84" t="b">
        <v>0</v>
      </c>
      <c r="L51" s="84" t="b">
        <v>0</v>
      </c>
    </row>
    <row r="52" spans="1:12" ht="15">
      <c r="A52" s="84" t="s">
        <v>2183</v>
      </c>
      <c r="B52" s="84" t="s">
        <v>2178</v>
      </c>
      <c r="C52" s="84">
        <v>5</v>
      </c>
      <c r="D52" s="118">
        <v>0.0035655678086800456</v>
      </c>
      <c r="E52" s="118">
        <v>0.781225495872288</v>
      </c>
      <c r="F52" s="84" t="s">
        <v>2726</v>
      </c>
      <c r="G52" s="84" t="b">
        <v>0</v>
      </c>
      <c r="H52" s="84" t="b">
        <v>0</v>
      </c>
      <c r="I52" s="84" t="b">
        <v>0</v>
      </c>
      <c r="J52" s="84" t="b">
        <v>0</v>
      </c>
      <c r="K52" s="84" t="b">
        <v>0</v>
      </c>
      <c r="L52" s="84" t="b">
        <v>0</v>
      </c>
    </row>
    <row r="53" spans="1:12" ht="15">
      <c r="A53" s="84" t="s">
        <v>2586</v>
      </c>
      <c r="B53" s="84" t="s">
        <v>2575</v>
      </c>
      <c r="C53" s="84">
        <v>5</v>
      </c>
      <c r="D53" s="118">
        <v>0.0035655678086800456</v>
      </c>
      <c r="E53" s="118">
        <v>2.3624353482271303</v>
      </c>
      <c r="F53" s="84" t="s">
        <v>2726</v>
      </c>
      <c r="G53" s="84" t="b">
        <v>0</v>
      </c>
      <c r="H53" s="84" t="b">
        <v>0</v>
      </c>
      <c r="I53" s="84" t="b">
        <v>0</v>
      </c>
      <c r="J53" s="84" t="b">
        <v>0</v>
      </c>
      <c r="K53" s="84" t="b">
        <v>0</v>
      </c>
      <c r="L53" s="84" t="b">
        <v>0</v>
      </c>
    </row>
    <row r="54" spans="1:12" ht="15">
      <c r="A54" s="84" t="s">
        <v>2237</v>
      </c>
      <c r="B54" s="84" t="s">
        <v>2238</v>
      </c>
      <c r="C54" s="84">
        <v>5</v>
      </c>
      <c r="D54" s="118">
        <v>0.0035655678086800456</v>
      </c>
      <c r="E54" s="118">
        <v>2.2832541021795056</v>
      </c>
      <c r="F54" s="84" t="s">
        <v>2726</v>
      </c>
      <c r="G54" s="84" t="b">
        <v>0</v>
      </c>
      <c r="H54" s="84" t="b">
        <v>0</v>
      </c>
      <c r="I54" s="84" t="b">
        <v>0</v>
      </c>
      <c r="J54" s="84" t="b">
        <v>0</v>
      </c>
      <c r="K54" s="84" t="b">
        <v>0</v>
      </c>
      <c r="L54" s="84" t="b">
        <v>0</v>
      </c>
    </row>
    <row r="55" spans="1:12" ht="15">
      <c r="A55" s="84" t="s">
        <v>2238</v>
      </c>
      <c r="B55" s="84" t="s">
        <v>2239</v>
      </c>
      <c r="C55" s="84">
        <v>5</v>
      </c>
      <c r="D55" s="118">
        <v>0.0035655678086800456</v>
      </c>
      <c r="E55" s="118">
        <v>2.3624353482271303</v>
      </c>
      <c r="F55" s="84" t="s">
        <v>2726</v>
      </c>
      <c r="G55" s="84" t="b">
        <v>0</v>
      </c>
      <c r="H55" s="84" t="b">
        <v>0</v>
      </c>
      <c r="I55" s="84" t="b">
        <v>0</v>
      </c>
      <c r="J55" s="84" t="b">
        <v>0</v>
      </c>
      <c r="K55" s="84" t="b">
        <v>0</v>
      </c>
      <c r="L55" s="84" t="b">
        <v>0</v>
      </c>
    </row>
    <row r="56" spans="1:12" ht="15">
      <c r="A56" s="84" t="s">
        <v>2239</v>
      </c>
      <c r="B56" s="84" t="s">
        <v>2240</v>
      </c>
      <c r="C56" s="84">
        <v>5</v>
      </c>
      <c r="D56" s="118">
        <v>0.0035655678086800456</v>
      </c>
      <c r="E56" s="118">
        <v>2.566555330883055</v>
      </c>
      <c r="F56" s="84" t="s">
        <v>2726</v>
      </c>
      <c r="G56" s="84" t="b">
        <v>0</v>
      </c>
      <c r="H56" s="84" t="b">
        <v>0</v>
      </c>
      <c r="I56" s="84" t="b">
        <v>0</v>
      </c>
      <c r="J56" s="84" t="b">
        <v>0</v>
      </c>
      <c r="K56" s="84" t="b">
        <v>0</v>
      </c>
      <c r="L56" s="84" t="b">
        <v>0</v>
      </c>
    </row>
    <row r="57" spans="1:12" ht="15">
      <c r="A57" s="84" t="s">
        <v>2240</v>
      </c>
      <c r="B57" s="84" t="s">
        <v>2178</v>
      </c>
      <c r="C57" s="84">
        <v>5</v>
      </c>
      <c r="D57" s="118">
        <v>0.0035655678086800456</v>
      </c>
      <c r="E57" s="118">
        <v>1.4801955002083067</v>
      </c>
      <c r="F57" s="84" t="s">
        <v>2726</v>
      </c>
      <c r="G57" s="84" t="b">
        <v>0</v>
      </c>
      <c r="H57" s="84" t="b">
        <v>0</v>
      </c>
      <c r="I57" s="84" t="b">
        <v>0</v>
      </c>
      <c r="J57" s="84" t="b">
        <v>0</v>
      </c>
      <c r="K57" s="84" t="b">
        <v>0</v>
      </c>
      <c r="L57" s="84" t="b">
        <v>0</v>
      </c>
    </row>
    <row r="58" spans="1:12" ht="15">
      <c r="A58" s="84" t="s">
        <v>2178</v>
      </c>
      <c r="B58" s="84" t="s">
        <v>2236</v>
      </c>
      <c r="C58" s="84">
        <v>5</v>
      </c>
      <c r="D58" s="118">
        <v>0.0035655678086800456</v>
      </c>
      <c r="E58" s="118">
        <v>1.4873740848354302</v>
      </c>
      <c r="F58" s="84" t="s">
        <v>2726</v>
      </c>
      <c r="G58" s="84" t="b">
        <v>0</v>
      </c>
      <c r="H58" s="84" t="b">
        <v>0</v>
      </c>
      <c r="I58" s="84" t="b">
        <v>0</v>
      </c>
      <c r="J58" s="84" t="b">
        <v>0</v>
      </c>
      <c r="K58" s="84" t="b">
        <v>0</v>
      </c>
      <c r="L58" s="84" t="b">
        <v>0</v>
      </c>
    </row>
    <row r="59" spans="1:12" ht="15">
      <c r="A59" s="84" t="s">
        <v>2212</v>
      </c>
      <c r="B59" s="84" t="s">
        <v>2242</v>
      </c>
      <c r="C59" s="84">
        <v>5</v>
      </c>
      <c r="D59" s="118">
        <v>0.0035655678086800456</v>
      </c>
      <c r="E59" s="118">
        <v>2.061405352563149</v>
      </c>
      <c r="F59" s="84" t="s">
        <v>2726</v>
      </c>
      <c r="G59" s="84" t="b">
        <v>0</v>
      </c>
      <c r="H59" s="84" t="b">
        <v>0</v>
      </c>
      <c r="I59" s="84" t="b">
        <v>0</v>
      </c>
      <c r="J59" s="84" t="b">
        <v>0</v>
      </c>
      <c r="K59" s="84" t="b">
        <v>0</v>
      </c>
      <c r="L59" s="84" t="b">
        <v>0</v>
      </c>
    </row>
    <row r="60" spans="1:12" ht="15">
      <c r="A60" s="84" t="s">
        <v>2212</v>
      </c>
      <c r="B60" s="84" t="s">
        <v>2587</v>
      </c>
      <c r="C60" s="84">
        <v>5</v>
      </c>
      <c r="D60" s="118">
        <v>0.0035655678086800456</v>
      </c>
      <c r="E60" s="118">
        <v>2.061405352563149</v>
      </c>
      <c r="F60" s="84" t="s">
        <v>2726</v>
      </c>
      <c r="G60" s="84" t="b">
        <v>0</v>
      </c>
      <c r="H60" s="84" t="b">
        <v>0</v>
      </c>
      <c r="I60" s="84" t="b">
        <v>0</v>
      </c>
      <c r="J60" s="84" t="b">
        <v>0</v>
      </c>
      <c r="K60" s="84" t="b">
        <v>0</v>
      </c>
      <c r="L60" s="84" t="b">
        <v>0</v>
      </c>
    </row>
    <row r="61" spans="1:12" ht="15">
      <c r="A61" s="84" t="s">
        <v>2223</v>
      </c>
      <c r="B61" s="84" t="s">
        <v>348</v>
      </c>
      <c r="C61" s="84">
        <v>4</v>
      </c>
      <c r="D61" s="118">
        <v>0.003049225846960395</v>
      </c>
      <c r="E61" s="118">
        <v>2.390464071827374</v>
      </c>
      <c r="F61" s="84" t="s">
        <v>2726</v>
      </c>
      <c r="G61" s="84" t="b">
        <v>0</v>
      </c>
      <c r="H61" s="84" t="b">
        <v>0</v>
      </c>
      <c r="I61" s="84" t="b">
        <v>0</v>
      </c>
      <c r="J61" s="84" t="b">
        <v>0</v>
      </c>
      <c r="K61" s="84" t="b">
        <v>0</v>
      </c>
      <c r="L61" s="84" t="b">
        <v>0</v>
      </c>
    </row>
    <row r="62" spans="1:12" ht="15">
      <c r="A62" s="84" t="s">
        <v>348</v>
      </c>
      <c r="B62" s="84" t="s">
        <v>2224</v>
      </c>
      <c r="C62" s="84">
        <v>4</v>
      </c>
      <c r="D62" s="118">
        <v>0.003049225846960395</v>
      </c>
      <c r="E62" s="118">
        <v>2.244336036149136</v>
      </c>
      <c r="F62" s="84" t="s">
        <v>2726</v>
      </c>
      <c r="G62" s="84" t="b">
        <v>0</v>
      </c>
      <c r="H62" s="84" t="b">
        <v>0</v>
      </c>
      <c r="I62" s="84" t="b">
        <v>0</v>
      </c>
      <c r="J62" s="84" t="b">
        <v>0</v>
      </c>
      <c r="K62" s="84" t="b">
        <v>0</v>
      </c>
      <c r="L62" s="84" t="b">
        <v>0</v>
      </c>
    </row>
    <row r="63" spans="1:12" ht="15">
      <c r="A63" s="84" t="s">
        <v>2224</v>
      </c>
      <c r="B63" s="84" t="s">
        <v>2204</v>
      </c>
      <c r="C63" s="84">
        <v>4</v>
      </c>
      <c r="D63" s="118">
        <v>0.003049225846960395</v>
      </c>
      <c r="E63" s="118">
        <v>1.57532925519056</v>
      </c>
      <c r="F63" s="84" t="s">
        <v>2726</v>
      </c>
      <c r="G63" s="84" t="b">
        <v>0</v>
      </c>
      <c r="H63" s="84" t="b">
        <v>0</v>
      </c>
      <c r="I63" s="84" t="b">
        <v>0</v>
      </c>
      <c r="J63" s="84" t="b">
        <v>0</v>
      </c>
      <c r="K63" s="84" t="b">
        <v>0</v>
      </c>
      <c r="L63" s="84" t="b">
        <v>0</v>
      </c>
    </row>
    <row r="64" spans="1:12" ht="15">
      <c r="A64" s="84" t="s">
        <v>2204</v>
      </c>
      <c r="B64" s="84" t="s">
        <v>2225</v>
      </c>
      <c r="C64" s="84">
        <v>4</v>
      </c>
      <c r="D64" s="118">
        <v>0.003049225846960395</v>
      </c>
      <c r="E64" s="118">
        <v>1.8183673038768546</v>
      </c>
      <c r="F64" s="84" t="s">
        <v>2726</v>
      </c>
      <c r="G64" s="84" t="b">
        <v>0</v>
      </c>
      <c r="H64" s="84" t="b">
        <v>0</v>
      </c>
      <c r="I64" s="84" t="b">
        <v>0</v>
      </c>
      <c r="J64" s="84" t="b">
        <v>0</v>
      </c>
      <c r="K64" s="84" t="b">
        <v>0</v>
      </c>
      <c r="L64" s="84" t="b">
        <v>0</v>
      </c>
    </row>
    <row r="65" spans="1:12" ht="15">
      <c r="A65" s="84" t="s">
        <v>2225</v>
      </c>
      <c r="B65" s="84" t="s">
        <v>2595</v>
      </c>
      <c r="C65" s="84">
        <v>4</v>
      </c>
      <c r="D65" s="118">
        <v>0.003049225846960395</v>
      </c>
      <c r="E65" s="118">
        <v>2.6634653438911116</v>
      </c>
      <c r="F65" s="84" t="s">
        <v>2726</v>
      </c>
      <c r="G65" s="84" t="b">
        <v>0</v>
      </c>
      <c r="H65" s="84" t="b">
        <v>0</v>
      </c>
      <c r="I65" s="84" t="b">
        <v>0</v>
      </c>
      <c r="J65" s="84" t="b">
        <v>0</v>
      </c>
      <c r="K65" s="84" t="b">
        <v>0</v>
      </c>
      <c r="L65" s="84" t="b">
        <v>0</v>
      </c>
    </row>
    <row r="66" spans="1:12" ht="15">
      <c r="A66" s="84" t="s">
        <v>2595</v>
      </c>
      <c r="B66" s="84" t="s">
        <v>2204</v>
      </c>
      <c r="C66" s="84">
        <v>4</v>
      </c>
      <c r="D66" s="118">
        <v>0.003049225846960395</v>
      </c>
      <c r="E66" s="118">
        <v>1.8183673038768546</v>
      </c>
      <c r="F66" s="84" t="s">
        <v>2726</v>
      </c>
      <c r="G66" s="84" t="b">
        <v>0</v>
      </c>
      <c r="H66" s="84" t="b">
        <v>0</v>
      </c>
      <c r="I66" s="84" t="b">
        <v>0</v>
      </c>
      <c r="J66" s="84" t="b">
        <v>0</v>
      </c>
      <c r="K66" s="84" t="b">
        <v>0</v>
      </c>
      <c r="L66" s="84" t="b">
        <v>0</v>
      </c>
    </row>
    <row r="67" spans="1:12" ht="15">
      <c r="A67" s="84" t="s">
        <v>2180</v>
      </c>
      <c r="B67" s="84" t="s">
        <v>2229</v>
      </c>
      <c r="C67" s="84">
        <v>4</v>
      </c>
      <c r="D67" s="118">
        <v>0.003049225846960395</v>
      </c>
      <c r="E67" s="118">
        <v>1.4873740848354302</v>
      </c>
      <c r="F67" s="84" t="s">
        <v>2726</v>
      </c>
      <c r="G67" s="84" t="b">
        <v>0</v>
      </c>
      <c r="H67" s="84" t="b">
        <v>0</v>
      </c>
      <c r="I67" s="84" t="b">
        <v>0</v>
      </c>
      <c r="J67" s="84" t="b">
        <v>0</v>
      </c>
      <c r="K67" s="84" t="b">
        <v>0</v>
      </c>
      <c r="L67" s="84" t="b">
        <v>0</v>
      </c>
    </row>
    <row r="68" spans="1:12" ht="15">
      <c r="A68" s="84" t="s">
        <v>2229</v>
      </c>
      <c r="B68" s="84" t="s">
        <v>2180</v>
      </c>
      <c r="C68" s="84">
        <v>4</v>
      </c>
      <c r="D68" s="118">
        <v>0.003049225846960395</v>
      </c>
      <c r="E68" s="118">
        <v>1.4965174642753</v>
      </c>
      <c r="F68" s="84" t="s">
        <v>2726</v>
      </c>
      <c r="G68" s="84" t="b">
        <v>0</v>
      </c>
      <c r="H68" s="84" t="b">
        <v>0</v>
      </c>
      <c r="I68" s="84" t="b">
        <v>0</v>
      </c>
      <c r="J68" s="84" t="b">
        <v>0</v>
      </c>
      <c r="K68" s="84" t="b">
        <v>0</v>
      </c>
      <c r="L68" s="84" t="b">
        <v>0</v>
      </c>
    </row>
    <row r="69" spans="1:12" ht="15">
      <c r="A69" s="84" t="s">
        <v>2180</v>
      </c>
      <c r="B69" s="84" t="s">
        <v>2230</v>
      </c>
      <c r="C69" s="84">
        <v>4</v>
      </c>
      <c r="D69" s="118">
        <v>0.003049225846960395</v>
      </c>
      <c r="E69" s="118">
        <v>1.5842840978434867</v>
      </c>
      <c r="F69" s="84" t="s">
        <v>2726</v>
      </c>
      <c r="G69" s="84" t="b">
        <v>0</v>
      </c>
      <c r="H69" s="84" t="b">
        <v>0</v>
      </c>
      <c r="I69" s="84" t="b">
        <v>0</v>
      </c>
      <c r="J69" s="84" t="b">
        <v>0</v>
      </c>
      <c r="K69" s="84" t="b">
        <v>0</v>
      </c>
      <c r="L69" s="84" t="b">
        <v>0</v>
      </c>
    </row>
    <row r="70" spans="1:12" ht="15">
      <c r="A70" s="84" t="s">
        <v>2230</v>
      </c>
      <c r="B70" s="84" t="s">
        <v>2231</v>
      </c>
      <c r="C70" s="84">
        <v>4</v>
      </c>
      <c r="D70" s="118">
        <v>0.003049225846960395</v>
      </c>
      <c r="E70" s="118">
        <v>1.8183673038768546</v>
      </c>
      <c r="F70" s="84" t="s">
        <v>2726</v>
      </c>
      <c r="G70" s="84" t="b">
        <v>0</v>
      </c>
      <c r="H70" s="84" t="b">
        <v>0</v>
      </c>
      <c r="I70" s="84" t="b">
        <v>0</v>
      </c>
      <c r="J70" s="84" t="b">
        <v>0</v>
      </c>
      <c r="K70" s="84" t="b">
        <v>0</v>
      </c>
      <c r="L70" s="84" t="b">
        <v>0</v>
      </c>
    </row>
    <row r="71" spans="1:12" ht="15">
      <c r="A71" s="84" t="s">
        <v>2183</v>
      </c>
      <c r="B71" s="84" t="s">
        <v>2232</v>
      </c>
      <c r="C71" s="84">
        <v>4</v>
      </c>
      <c r="D71" s="118">
        <v>0.003049225846960395</v>
      </c>
      <c r="E71" s="118">
        <v>1.8675853265470361</v>
      </c>
      <c r="F71" s="84" t="s">
        <v>2726</v>
      </c>
      <c r="G71" s="84" t="b">
        <v>0</v>
      </c>
      <c r="H71" s="84" t="b">
        <v>0</v>
      </c>
      <c r="I71" s="84" t="b">
        <v>0</v>
      </c>
      <c r="J71" s="84" t="b">
        <v>0</v>
      </c>
      <c r="K71" s="84" t="b">
        <v>0</v>
      </c>
      <c r="L71" s="84" t="b">
        <v>0</v>
      </c>
    </row>
    <row r="72" spans="1:12" ht="15">
      <c r="A72" s="84" t="s">
        <v>2232</v>
      </c>
      <c r="B72" s="84" t="s">
        <v>2178</v>
      </c>
      <c r="C72" s="84">
        <v>4</v>
      </c>
      <c r="D72" s="118">
        <v>0.003049225846960395</v>
      </c>
      <c r="E72" s="118">
        <v>1.4801955002083067</v>
      </c>
      <c r="F72" s="84" t="s">
        <v>2726</v>
      </c>
      <c r="G72" s="84" t="b">
        <v>0</v>
      </c>
      <c r="H72" s="84" t="b">
        <v>0</v>
      </c>
      <c r="I72" s="84" t="b">
        <v>0</v>
      </c>
      <c r="J72" s="84" t="b">
        <v>0</v>
      </c>
      <c r="K72" s="84" t="b">
        <v>0</v>
      </c>
      <c r="L72" s="84" t="b">
        <v>0</v>
      </c>
    </row>
    <row r="73" spans="1:12" ht="15">
      <c r="A73" s="84" t="s">
        <v>2236</v>
      </c>
      <c r="B73" s="84" t="s">
        <v>2235</v>
      </c>
      <c r="C73" s="84">
        <v>4</v>
      </c>
      <c r="D73" s="118">
        <v>0.003049225846960395</v>
      </c>
      <c r="E73" s="118">
        <v>1.9644953395550926</v>
      </c>
      <c r="F73" s="84" t="s">
        <v>2726</v>
      </c>
      <c r="G73" s="84" t="b">
        <v>0</v>
      </c>
      <c r="H73" s="84" t="b">
        <v>0</v>
      </c>
      <c r="I73" s="84" t="b">
        <v>0</v>
      </c>
      <c r="J73" s="84" t="b">
        <v>0</v>
      </c>
      <c r="K73" s="84" t="b">
        <v>0</v>
      </c>
      <c r="L73" s="84" t="b">
        <v>0</v>
      </c>
    </row>
    <row r="74" spans="1:12" ht="15">
      <c r="A74" s="84" t="s">
        <v>2235</v>
      </c>
      <c r="B74" s="84" t="s">
        <v>2241</v>
      </c>
      <c r="C74" s="84">
        <v>4</v>
      </c>
      <c r="D74" s="118">
        <v>0.003049225846960395</v>
      </c>
      <c r="E74" s="118">
        <v>1.9644953395550926</v>
      </c>
      <c r="F74" s="84" t="s">
        <v>2726</v>
      </c>
      <c r="G74" s="84" t="b">
        <v>0</v>
      </c>
      <c r="H74" s="84" t="b">
        <v>0</v>
      </c>
      <c r="I74" s="84" t="b">
        <v>0</v>
      </c>
      <c r="J74" s="84" t="b">
        <v>0</v>
      </c>
      <c r="K74" s="84" t="b">
        <v>0</v>
      </c>
      <c r="L74" s="84" t="b">
        <v>0</v>
      </c>
    </row>
    <row r="75" spans="1:12" ht="15">
      <c r="A75" s="84" t="s">
        <v>2241</v>
      </c>
      <c r="B75" s="84" t="s">
        <v>2235</v>
      </c>
      <c r="C75" s="84">
        <v>4</v>
      </c>
      <c r="D75" s="118">
        <v>0.003049225846960395</v>
      </c>
      <c r="E75" s="118">
        <v>1.9644953395550926</v>
      </c>
      <c r="F75" s="84" t="s">
        <v>2726</v>
      </c>
      <c r="G75" s="84" t="b">
        <v>0</v>
      </c>
      <c r="H75" s="84" t="b">
        <v>0</v>
      </c>
      <c r="I75" s="84" t="b">
        <v>0</v>
      </c>
      <c r="J75" s="84" t="b">
        <v>0</v>
      </c>
      <c r="K75" s="84" t="b">
        <v>0</v>
      </c>
      <c r="L75" s="84" t="b">
        <v>0</v>
      </c>
    </row>
    <row r="76" spans="1:12" ht="15">
      <c r="A76" s="84" t="s">
        <v>2242</v>
      </c>
      <c r="B76" s="84" t="s">
        <v>2235</v>
      </c>
      <c r="C76" s="84">
        <v>4</v>
      </c>
      <c r="D76" s="118">
        <v>0.003049225846960395</v>
      </c>
      <c r="E76" s="118">
        <v>1.9644953395550926</v>
      </c>
      <c r="F76" s="84" t="s">
        <v>2726</v>
      </c>
      <c r="G76" s="84" t="b">
        <v>0</v>
      </c>
      <c r="H76" s="84" t="b">
        <v>0</v>
      </c>
      <c r="I76" s="84" t="b">
        <v>0</v>
      </c>
      <c r="J76" s="84" t="b">
        <v>0</v>
      </c>
      <c r="K76" s="84" t="b">
        <v>0</v>
      </c>
      <c r="L76" s="84" t="b">
        <v>0</v>
      </c>
    </row>
    <row r="77" spans="1:12" ht="15">
      <c r="A77" s="84" t="s">
        <v>2587</v>
      </c>
      <c r="B77" s="84" t="s">
        <v>2235</v>
      </c>
      <c r="C77" s="84">
        <v>4</v>
      </c>
      <c r="D77" s="118">
        <v>0.003049225846960395</v>
      </c>
      <c r="E77" s="118">
        <v>1.9644953395550926</v>
      </c>
      <c r="F77" s="84" t="s">
        <v>2726</v>
      </c>
      <c r="G77" s="84" t="b">
        <v>0</v>
      </c>
      <c r="H77" s="84" t="b">
        <v>0</v>
      </c>
      <c r="I77" s="84" t="b">
        <v>0</v>
      </c>
      <c r="J77" s="84" t="b">
        <v>0</v>
      </c>
      <c r="K77" s="84" t="b">
        <v>0</v>
      </c>
      <c r="L77" s="84" t="b">
        <v>0</v>
      </c>
    </row>
    <row r="78" spans="1:12" ht="15">
      <c r="A78" s="84" t="s">
        <v>2235</v>
      </c>
      <c r="B78" s="84" t="s">
        <v>2588</v>
      </c>
      <c r="C78" s="84">
        <v>4</v>
      </c>
      <c r="D78" s="118">
        <v>0.003049225846960395</v>
      </c>
      <c r="E78" s="118">
        <v>1.9644953395550926</v>
      </c>
      <c r="F78" s="84" t="s">
        <v>2726</v>
      </c>
      <c r="G78" s="84" t="b">
        <v>0</v>
      </c>
      <c r="H78" s="84" t="b">
        <v>0</v>
      </c>
      <c r="I78" s="84" t="b">
        <v>0</v>
      </c>
      <c r="J78" s="84" t="b">
        <v>0</v>
      </c>
      <c r="K78" s="84" t="b">
        <v>0</v>
      </c>
      <c r="L78" s="84" t="b">
        <v>0</v>
      </c>
    </row>
    <row r="79" spans="1:12" ht="15">
      <c r="A79" s="84" t="s">
        <v>2588</v>
      </c>
      <c r="B79" s="84" t="s">
        <v>2586</v>
      </c>
      <c r="C79" s="84">
        <v>4</v>
      </c>
      <c r="D79" s="118">
        <v>0.003049225846960395</v>
      </c>
      <c r="E79" s="118">
        <v>2.4696453178749986</v>
      </c>
      <c r="F79" s="84" t="s">
        <v>2726</v>
      </c>
      <c r="G79" s="84" t="b">
        <v>0</v>
      </c>
      <c r="H79" s="84" t="b">
        <v>0</v>
      </c>
      <c r="I79" s="84" t="b">
        <v>0</v>
      </c>
      <c r="J79" s="84" t="b">
        <v>0</v>
      </c>
      <c r="K79" s="84" t="b">
        <v>0</v>
      </c>
      <c r="L79" s="84" t="b">
        <v>0</v>
      </c>
    </row>
    <row r="80" spans="1:12" ht="15">
      <c r="A80" s="84" t="s">
        <v>269</v>
      </c>
      <c r="B80" s="84" t="s">
        <v>2179</v>
      </c>
      <c r="C80" s="84">
        <v>4</v>
      </c>
      <c r="D80" s="118">
        <v>0.003049225846960395</v>
      </c>
      <c r="E80" s="118">
        <v>1.5058574905294433</v>
      </c>
      <c r="F80" s="84" t="s">
        <v>2726</v>
      </c>
      <c r="G80" s="84" t="b">
        <v>0</v>
      </c>
      <c r="H80" s="84" t="b">
        <v>0</v>
      </c>
      <c r="I80" s="84" t="b">
        <v>0</v>
      </c>
      <c r="J80" s="84" t="b">
        <v>0</v>
      </c>
      <c r="K80" s="84" t="b">
        <v>0</v>
      </c>
      <c r="L80" s="84" t="b">
        <v>0</v>
      </c>
    </row>
    <row r="81" spans="1:12" ht="15">
      <c r="A81" s="84" t="s">
        <v>2589</v>
      </c>
      <c r="B81" s="84" t="s">
        <v>2582</v>
      </c>
      <c r="C81" s="84">
        <v>3</v>
      </c>
      <c r="D81" s="118">
        <v>0.0024771814206644076</v>
      </c>
      <c r="E81" s="118">
        <v>2.441616594274755</v>
      </c>
      <c r="F81" s="84" t="s">
        <v>2726</v>
      </c>
      <c r="G81" s="84" t="b">
        <v>0</v>
      </c>
      <c r="H81" s="84" t="b">
        <v>0</v>
      </c>
      <c r="I81" s="84" t="b">
        <v>0</v>
      </c>
      <c r="J81" s="84" t="b">
        <v>0</v>
      </c>
      <c r="K81" s="84" t="b">
        <v>0</v>
      </c>
      <c r="L81" s="84" t="b">
        <v>0</v>
      </c>
    </row>
    <row r="82" spans="1:12" ht="15">
      <c r="A82" s="84" t="s">
        <v>357</v>
      </c>
      <c r="B82" s="84" t="s">
        <v>2193</v>
      </c>
      <c r="C82" s="84">
        <v>3</v>
      </c>
      <c r="D82" s="118">
        <v>0.0024771814206644076</v>
      </c>
      <c r="E82" s="118">
        <v>2.061405352563149</v>
      </c>
      <c r="F82" s="84" t="s">
        <v>2726</v>
      </c>
      <c r="G82" s="84" t="b">
        <v>0</v>
      </c>
      <c r="H82" s="84" t="b">
        <v>0</v>
      </c>
      <c r="I82" s="84" t="b">
        <v>0</v>
      </c>
      <c r="J82" s="84" t="b">
        <v>0</v>
      </c>
      <c r="K82" s="84" t="b">
        <v>0</v>
      </c>
      <c r="L82" s="84" t="b">
        <v>0</v>
      </c>
    </row>
    <row r="83" spans="1:12" ht="15">
      <c r="A83" s="84" t="s">
        <v>2193</v>
      </c>
      <c r="B83" s="84" t="s">
        <v>2178</v>
      </c>
      <c r="C83" s="84">
        <v>3</v>
      </c>
      <c r="D83" s="118">
        <v>0.0024771814206644076</v>
      </c>
      <c r="E83" s="118">
        <v>0.7531967722720444</v>
      </c>
      <c r="F83" s="84" t="s">
        <v>2726</v>
      </c>
      <c r="G83" s="84" t="b">
        <v>0</v>
      </c>
      <c r="H83" s="84" t="b">
        <v>0</v>
      </c>
      <c r="I83" s="84" t="b">
        <v>0</v>
      </c>
      <c r="J83" s="84" t="b">
        <v>0</v>
      </c>
      <c r="K83" s="84" t="b">
        <v>0</v>
      </c>
      <c r="L83" s="84" t="b">
        <v>0</v>
      </c>
    </row>
    <row r="84" spans="1:12" ht="15">
      <c r="A84" s="84" t="s">
        <v>268</v>
      </c>
      <c r="B84" s="84" t="s">
        <v>2219</v>
      </c>
      <c r="C84" s="84">
        <v>3</v>
      </c>
      <c r="D84" s="118">
        <v>0.0024771814206644076</v>
      </c>
      <c r="E84" s="118">
        <v>1.7214572908687982</v>
      </c>
      <c r="F84" s="84" t="s">
        <v>2726</v>
      </c>
      <c r="G84" s="84" t="b">
        <v>0</v>
      </c>
      <c r="H84" s="84" t="b">
        <v>0</v>
      </c>
      <c r="I84" s="84" t="b">
        <v>0</v>
      </c>
      <c r="J84" s="84" t="b">
        <v>0</v>
      </c>
      <c r="K84" s="84" t="b">
        <v>0</v>
      </c>
      <c r="L84" s="84" t="b">
        <v>0</v>
      </c>
    </row>
    <row r="85" spans="1:12" ht="15">
      <c r="A85" s="84" t="s">
        <v>2231</v>
      </c>
      <c r="B85" s="84" t="s">
        <v>2603</v>
      </c>
      <c r="C85" s="84">
        <v>3</v>
      </c>
      <c r="D85" s="118">
        <v>0.0024771814206644076</v>
      </c>
      <c r="E85" s="118">
        <v>1.8183673038768546</v>
      </c>
      <c r="F85" s="84" t="s">
        <v>2726</v>
      </c>
      <c r="G85" s="84" t="b">
        <v>0</v>
      </c>
      <c r="H85" s="84" t="b">
        <v>0</v>
      </c>
      <c r="I85" s="84" t="b">
        <v>0</v>
      </c>
      <c r="J85" s="84" t="b">
        <v>0</v>
      </c>
      <c r="K85" s="84" t="b">
        <v>0</v>
      </c>
      <c r="L85" s="84" t="b">
        <v>0</v>
      </c>
    </row>
    <row r="86" spans="1:12" ht="15">
      <c r="A86" s="84" t="s">
        <v>277</v>
      </c>
      <c r="B86" s="84" t="s">
        <v>2180</v>
      </c>
      <c r="C86" s="84">
        <v>3</v>
      </c>
      <c r="D86" s="118">
        <v>0.0024771814206644076</v>
      </c>
      <c r="E86" s="118">
        <v>1.4684887406750564</v>
      </c>
      <c r="F86" s="84" t="s">
        <v>2726</v>
      </c>
      <c r="G86" s="84" t="b">
        <v>0</v>
      </c>
      <c r="H86" s="84" t="b">
        <v>0</v>
      </c>
      <c r="I86" s="84" t="b">
        <v>0</v>
      </c>
      <c r="J86" s="84" t="b">
        <v>0</v>
      </c>
      <c r="K86" s="84" t="b">
        <v>0</v>
      </c>
      <c r="L86" s="84" t="b">
        <v>0</v>
      </c>
    </row>
    <row r="87" spans="1:12" ht="15">
      <c r="A87" s="84" t="s">
        <v>2178</v>
      </c>
      <c r="B87" s="84" t="s">
        <v>2233</v>
      </c>
      <c r="C87" s="84">
        <v>3</v>
      </c>
      <c r="D87" s="118">
        <v>0.0024771814206644076</v>
      </c>
      <c r="E87" s="118">
        <v>1.566555330883055</v>
      </c>
      <c r="F87" s="84" t="s">
        <v>2726</v>
      </c>
      <c r="G87" s="84" t="b">
        <v>0</v>
      </c>
      <c r="H87" s="84" t="b">
        <v>0</v>
      </c>
      <c r="I87" s="84" t="b">
        <v>0</v>
      </c>
      <c r="J87" s="84" t="b">
        <v>0</v>
      </c>
      <c r="K87" s="84" t="b">
        <v>0</v>
      </c>
      <c r="L87" s="84" t="b">
        <v>0</v>
      </c>
    </row>
    <row r="88" spans="1:12" ht="15">
      <c r="A88" s="84" t="s">
        <v>268</v>
      </c>
      <c r="B88" s="84" t="s">
        <v>2567</v>
      </c>
      <c r="C88" s="84">
        <v>3</v>
      </c>
      <c r="D88" s="118">
        <v>0.0024771814206644076</v>
      </c>
      <c r="E88" s="118">
        <v>1.5173373082128734</v>
      </c>
      <c r="F88" s="84" t="s">
        <v>2726</v>
      </c>
      <c r="G88" s="84" t="b">
        <v>0</v>
      </c>
      <c r="H88" s="84" t="b">
        <v>0</v>
      </c>
      <c r="I88" s="84" t="b">
        <v>0</v>
      </c>
      <c r="J88" s="84" t="b">
        <v>0</v>
      </c>
      <c r="K88" s="84" t="b">
        <v>0</v>
      </c>
      <c r="L88" s="84" t="b">
        <v>0</v>
      </c>
    </row>
    <row r="89" spans="1:12" ht="15">
      <c r="A89" s="84" t="s">
        <v>2178</v>
      </c>
      <c r="B89" s="84" t="s">
        <v>2578</v>
      </c>
      <c r="C89" s="84">
        <v>3</v>
      </c>
      <c r="D89" s="118">
        <v>0.0024771814206644076</v>
      </c>
      <c r="E89" s="118">
        <v>1.2655253352190738</v>
      </c>
      <c r="F89" s="84" t="s">
        <v>2726</v>
      </c>
      <c r="G89" s="84" t="b">
        <v>0</v>
      </c>
      <c r="H89" s="84" t="b">
        <v>0</v>
      </c>
      <c r="I89" s="84" t="b">
        <v>0</v>
      </c>
      <c r="J89" s="84" t="b">
        <v>0</v>
      </c>
      <c r="K89" s="84" t="b">
        <v>0</v>
      </c>
      <c r="L89" s="84" t="b">
        <v>0</v>
      </c>
    </row>
    <row r="90" spans="1:12" ht="15">
      <c r="A90" s="84" t="s">
        <v>2179</v>
      </c>
      <c r="B90" s="84" t="s">
        <v>2373</v>
      </c>
      <c r="C90" s="84">
        <v>3</v>
      </c>
      <c r="D90" s="118">
        <v>0.0024771814206644076</v>
      </c>
      <c r="E90" s="118">
        <v>1.5934274772833563</v>
      </c>
      <c r="F90" s="84" t="s">
        <v>2726</v>
      </c>
      <c r="G90" s="84" t="b">
        <v>0</v>
      </c>
      <c r="H90" s="84" t="b">
        <v>0</v>
      </c>
      <c r="I90" s="84" t="b">
        <v>0</v>
      </c>
      <c r="J90" s="84" t="b">
        <v>0</v>
      </c>
      <c r="K90" s="84" t="b">
        <v>0</v>
      </c>
      <c r="L90" s="84" t="b">
        <v>0</v>
      </c>
    </row>
    <row r="91" spans="1:12" ht="15">
      <c r="A91" s="84" t="s">
        <v>2373</v>
      </c>
      <c r="B91" s="84" t="s">
        <v>2606</v>
      </c>
      <c r="C91" s="84">
        <v>3</v>
      </c>
      <c r="D91" s="118">
        <v>0.0024771814206644076</v>
      </c>
      <c r="E91" s="118">
        <v>2.7884040804994115</v>
      </c>
      <c r="F91" s="84" t="s">
        <v>2726</v>
      </c>
      <c r="G91" s="84" t="b">
        <v>0</v>
      </c>
      <c r="H91" s="84" t="b">
        <v>0</v>
      </c>
      <c r="I91" s="84" t="b">
        <v>0</v>
      </c>
      <c r="J91" s="84" t="b">
        <v>0</v>
      </c>
      <c r="K91" s="84" t="b">
        <v>0</v>
      </c>
      <c r="L91" s="84" t="b">
        <v>0</v>
      </c>
    </row>
    <row r="92" spans="1:12" ht="15">
      <c r="A92" s="84" t="s">
        <v>2606</v>
      </c>
      <c r="B92" s="84" t="s">
        <v>2184</v>
      </c>
      <c r="C92" s="84">
        <v>3</v>
      </c>
      <c r="D92" s="118">
        <v>0.0024771814206644076</v>
      </c>
      <c r="E92" s="118">
        <v>2.0894340761633927</v>
      </c>
      <c r="F92" s="84" t="s">
        <v>2726</v>
      </c>
      <c r="G92" s="84" t="b">
        <v>0</v>
      </c>
      <c r="H92" s="84" t="b">
        <v>0</v>
      </c>
      <c r="I92" s="84" t="b">
        <v>0</v>
      </c>
      <c r="J92" s="84" t="b">
        <v>0</v>
      </c>
      <c r="K92" s="84" t="b">
        <v>0</v>
      </c>
      <c r="L92" s="84" t="b">
        <v>0</v>
      </c>
    </row>
    <row r="93" spans="1:12" ht="15">
      <c r="A93" s="84" t="s">
        <v>2184</v>
      </c>
      <c r="B93" s="84" t="s">
        <v>2607</v>
      </c>
      <c r="C93" s="84">
        <v>3</v>
      </c>
      <c r="D93" s="118">
        <v>0.0024771814206644076</v>
      </c>
      <c r="E93" s="118">
        <v>2.0894340761633927</v>
      </c>
      <c r="F93" s="84" t="s">
        <v>2726</v>
      </c>
      <c r="G93" s="84" t="b">
        <v>0</v>
      </c>
      <c r="H93" s="84" t="b">
        <v>0</v>
      </c>
      <c r="I93" s="84" t="b">
        <v>0</v>
      </c>
      <c r="J93" s="84" t="b">
        <v>0</v>
      </c>
      <c r="K93" s="84" t="b">
        <v>0</v>
      </c>
      <c r="L93" s="84" t="b">
        <v>0</v>
      </c>
    </row>
    <row r="94" spans="1:12" ht="15">
      <c r="A94" s="84" t="s">
        <v>2607</v>
      </c>
      <c r="B94" s="84" t="s">
        <v>2608</v>
      </c>
      <c r="C94" s="84">
        <v>3</v>
      </c>
      <c r="D94" s="118">
        <v>0.0024771814206644076</v>
      </c>
      <c r="E94" s="118">
        <v>2.7884040804994115</v>
      </c>
      <c r="F94" s="84" t="s">
        <v>2726</v>
      </c>
      <c r="G94" s="84" t="b">
        <v>0</v>
      </c>
      <c r="H94" s="84" t="b">
        <v>0</v>
      </c>
      <c r="I94" s="84" t="b">
        <v>0</v>
      </c>
      <c r="J94" s="84" t="b">
        <v>0</v>
      </c>
      <c r="K94" s="84" t="b">
        <v>0</v>
      </c>
      <c r="L94" s="84" t="b">
        <v>0</v>
      </c>
    </row>
    <row r="95" spans="1:12" ht="15">
      <c r="A95" s="84" t="s">
        <v>2608</v>
      </c>
      <c r="B95" s="84" t="s">
        <v>2609</v>
      </c>
      <c r="C95" s="84">
        <v>3</v>
      </c>
      <c r="D95" s="118">
        <v>0.0024771814206644076</v>
      </c>
      <c r="E95" s="118">
        <v>2.7884040804994115</v>
      </c>
      <c r="F95" s="84" t="s">
        <v>2726</v>
      </c>
      <c r="G95" s="84" t="b">
        <v>0</v>
      </c>
      <c r="H95" s="84" t="b">
        <v>0</v>
      </c>
      <c r="I95" s="84" t="b">
        <v>0</v>
      </c>
      <c r="J95" s="84" t="b">
        <v>0</v>
      </c>
      <c r="K95" s="84" t="b">
        <v>0</v>
      </c>
      <c r="L95" s="84" t="b">
        <v>0</v>
      </c>
    </row>
    <row r="96" spans="1:12" ht="15">
      <c r="A96" s="84" t="s">
        <v>2609</v>
      </c>
      <c r="B96" s="84" t="s">
        <v>2238</v>
      </c>
      <c r="C96" s="84">
        <v>3</v>
      </c>
      <c r="D96" s="118">
        <v>0.0024771814206644076</v>
      </c>
      <c r="E96" s="118">
        <v>2.3624353482271303</v>
      </c>
      <c r="F96" s="84" t="s">
        <v>2726</v>
      </c>
      <c r="G96" s="84" t="b">
        <v>0</v>
      </c>
      <c r="H96" s="84" t="b">
        <v>0</v>
      </c>
      <c r="I96" s="84" t="b">
        <v>0</v>
      </c>
      <c r="J96" s="84" t="b">
        <v>0</v>
      </c>
      <c r="K96" s="84" t="b">
        <v>0</v>
      </c>
      <c r="L96" s="84" t="b">
        <v>0</v>
      </c>
    </row>
    <row r="97" spans="1:12" ht="15">
      <c r="A97" s="84" t="s">
        <v>2238</v>
      </c>
      <c r="B97" s="84" t="s">
        <v>2610</v>
      </c>
      <c r="C97" s="84">
        <v>3</v>
      </c>
      <c r="D97" s="118">
        <v>0.0024771814206644076</v>
      </c>
      <c r="E97" s="118">
        <v>2.3624353482271303</v>
      </c>
      <c r="F97" s="84" t="s">
        <v>2726</v>
      </c>
      <c r="G97" s="84" t="b">
        <v>0</v>
      </c>
      <c r="H97" s="84" t="b">
        <v>0</v>
      </c>
      <c r="I97" s="84" t="b">
        <v>0</v>
      </c>
      <c r="J97" s="84" t="b">
        <v>0</v>
      </c>
      <c r="K97" s="84" t="b">
        <v>0</v>
      </c>
      <c r="L97" s="84" t="b">
        <v>0</v>
      </c>
    </row>
    <row r="98" spans="1:12" ht="15">
      <c r="A98" s="84" t="s">
        <v>2610</v>
      </c>
      <c r="B98" s="84" t="s">
        <v>2579</v>
      </c>
      <c r="C98" s="84">
        <v>3</v>
      </c>
      <c r="D98" s="118">
        <v>0.0024771814206644076</v>
      </c>
      <c r="E98" s="118">
        <v>2.48737408483543</v>
      </c>
      <c r="F98" s="84" t="s">
        <v>2726</v>
      </c>
      <c r="G98" s="84" t="b">
        <v>0</v>
      </c>
      <c r="H98" s="84" t="b">
        <v>0</v>
      </c>
      <c r="I98" s="84" t="b">
        <v>0</v>
      </c>
      <c r="J98" s="84" t="b">
        <v>0</v>
      </c>
      <c r="K98" s="84" t="b">
        <v>0</v>
      </c>
      <c r="L98" s="84" t="b">
        <v>0</v>
      </c>
    </row>
    <row r="99" spans="1:12" ht="15">
      <c r="A99" s="84" t="s">
        <v>2579</v>
      </c>
      <c r="B99" s="84" t="s">
        <v>2577</v>
      </c>
      <c r="C99" s="84">
        <v>3</v>
      </c>
      <c r="D99" s="118">
        <v>0.0024771814206644076</v>
      </c>
      <c r="E99" s="118">
        <v>2.119397299540836</v>
      </c>
      <c r="F99" s="84" t="s">
        <v>2726</v>
      </c>
      <c r="G99" s="84" t="b">
        <v>0</v>
      </c>
      <c r="H99" s="84" t="b">
        <v>0</v>
      </c>
      <c r="I99" s="84" t="b">
        <v>0</v>
      </c>
      <c r="J99" s="84" t="b">
        <v>0</v>
      </c>
      <c r="K99" s="84" t="b">
        <v>0</v>
      </c>
      <c r="L99" s="84" t="b">
        <v>0</v>
      </c>
    </row>
    <row r="100" spans="1:12" ht="15">
      <c r="A100" s="84" t="s">
        <v>2613</v>
      </c>
      <c r="B100" s="84" t="s">
        <v>2614</v>
      </c>
      <c r="C100" s="84">
        <v>3</v>
      </c>
      <c r="D100" s="118">
        <v>0.0024771814206644076</v>
      </c>
      <c r="E100" s="118">
        <v>2.7884040804994115</v>
      </c>
      <c r="F100" s="84" t="s">
        <v>2726</v>
      </c>
      <c r="G100" s="84" t="b">
        <v>0</v>
      </c>
      <c r="H100" s="84" t="b">
        <v>0</v>
      </c>
      <c r="I100" s="84" t="b">
        <v>0</v>
      </c>
      <c r="J100" s="84" t="b">
        <v>0</v>
      </c>
      <c r="K100" s="84" t="b">
        <v>0</v>
      </c>
      <c r="L100" s="84" t="b">
        <v>0</v>
      </c>
    </row>
    <row r="101" spans="1:12" ht="15">
      <c r="A101" s="84" t="s">
        <v>262</v>
      </c>
      <c r="B101" s="84" t="s">
        <v>2237</v>
      </c>
      <c r="C101" s="84">
        <v>3</v>
      </c>
      <c r="D101" s="118">
        <v>0.0024771814206644076</v>
      </c>
      <c r="E101" s="118">
        <v>2.6634653438911116</v>
      </c>
      <c r="F101" s="84" t="s">
        <v>2726</v>
      </c>
      <c r="G101" s="84" t="b">
        <v>0</v>
      </c>
      <c r="H101" s="84" t="b">
        <v>0</v>
      </c>
      <c r="I101" s="84" t="b">
        <v>0</v>
      </c>
      <c r="J101" s="84" t="b">
        <v>0</v>
      </c>
      <c r="K101" s="84" t="b">
        <v>0</v>
      </c>
      <c r="L101" s="84" t="b">
        <v>0</v>
      </c>
    </row>
    <row r="102" spans="1:12" ht="15">
      <c r="A102" s="84" t="s">
        <v>2575</v>
      </c>
      <c r="B102" s="84" t="s">
        <v>2617</v>
      </c>
      <c r="C102" s="84">
        <v>3</v>
      </c>
      <c r="D102" s="118">
        <v>0.0024771814206644076</v>
      </c>
      <c r="E102" s="118">
        <v>2.3624353482271303</v>
      </c>
      <c r="F102" s="84" t="s">
        <v>2726</v>
      </c>
      <c r="G102" s="84" t="b">
        <v>0</v>
      </c>
      <c r="H102" s="84" t="b">
        <v>0</v>
      </c>
      <c r="I102" s="84" t="b">
        <v>0</v>
      </c>
      <c r="J102" s="84" t="b">
        <v>0</v>
      </c>
      <c r="K102" s="84" t="b">
        <v>0</v>
      </c>
      <c r="L102" s="84" t="b">
        <v>0</v>
      </c>
    </row>
    <row r="103" spans="1:12" ht="15">
      <c r="A103" s="84" t="s">
        <v>2183</v>
      </c>
      <c r="B103" s="84" t="s">
        <v>2584</v>
      </c>
      <c r="C103" s="84">
        <v>3</v>
      </c>
      <c r="D103" s="118">
        <v>0.0024771814206644076</v>
      </c>
      <c r="E103" s="118">
        <v>1.64573657693068</v>
      </c>
      <c r="F103" s="84" t="s">
        <v>2726</v>
      </c>
      <c r="G103" s="84" t="b">
        <v>0</v>
      </c>
      <c r="H103" s="84" t="b">
        <v>0</v>
      </c>
      <c r="I103" s="84" t="b">
        <v>0</v>
      </c>
      <c r="J103" s="84" t="b">
        <v>0</v>
      </c>
      <c r="K103" s="84" t="b">
        <v>0</v>
      </c>
      <c r="L103" s="84" t="b">
        <v>0</v>
      </c>
    </row>
    <row r="104" spans="1:12" ht="15">
      <c r="A104" s="84" t="s">
        <v>2584</v>
      </c>
      <c r="B104" s="84" t="s">
        <v>2178</v>
      </c>
      <c r="C104" s="84">
        <v>3</v>
      </c>
      <c r="D104" s="118">
        <v>0.0024771814206644076</v>
      </c>
      <c r="E104" s="118">
        <v>1.2583467505919503</v>
      </c>
      <c r="F104" s="84" t="s">
        <v>2726</v>
      </c>
      <c r="G104" s="84" t="b">
        <v>0</v>
      </c>
      <c r="H104" s="84" t="b">
        <v>0</v>
      </c>
      <c r="I104" s="84" t="b">
        <v>0</v>
      </c>
      <c r="J104" s="84" t="b">
        <v>0</v>
      </c>
      <c r="K104" s="84" t="b">
        <v>0</v>
      </c>
      <c r="L104" s="84" t="b">
        <v>0</v>
      </c>
    </row>
    <row r="105" spans="1:12" ht="15">
      <c r="A105" s="84" t="s">
        <v>2178</v>
      </c>
      <c r="B105" s="84" t="s">
        <v>299</v>
      </c>
      <c r="C105" s="84">
        <v>3</v>
      </c>
      <c r="D105" s="118">
        <v>0.0024771814206644076</v>
      </c>
      <c r="E105" s="118">
        <v>1.3447065812666987</v>
      </c>
      <c r="F105" s="84" t="s">
        <v>2726</v>
      </c>
      <c r="G105" s="84" t="b">
        <v>0</v>
      </c>
      <c r="H105" s="84" t="b">
        <v>0</v>
      </c>
      <c r="I105" s="84" t="b">
        <v>0</v>
      </c>
      <c r="J105" s="84" t="b">
        <v>0</v>
      </c>
      <c r="K105" s="84" t="b">
        <v>0</v>
      </c>
      <c r="L105" s="84" t="b">
        <v>0</v>
      </c>
    </row>
    <row r="106" spans="1:12" ht="15">
      <c r="A106" s="84" t="s">
        <v>299</v>
      </c>
      <c r="B106" s="84" t="s">
        <v>280</v>
      </c>
      <c r="C106" s="84">
        <v>3</v>
      </c>
      <c r="D106" s="118">
        <v>0.0024771814206644076</v>
      </c>
      <c r="E106" s="118">
        <v>2.441616594274755</v>
      </c>
      <c r="F106" s="84" t="s">
        <v>2726</v>
      </c>
      <c r="G106" s="84" t="b">
        <v>0</v>
      </c>
      <c r="H106" s="84" t="b">
        <v>0</v>
      </c>
      <c r="I106" s="84" t="b">
        <v>0</v>
      </c>
      <c r="J106" s="84" t="b">
        <v>0</v>
      </c>
      <c r="K106" s="84" t="b">
        <v>0</v>
      </c>
      <c r="L106" s="84" t="b">
        <v>0</v>
      </c>
    </row>
    <row r="107" spans="1:12" ht="15">
      <c r="A107" s="84" t="s">
        <v>2596</v>
      </c>
      <c r="B107" s="84" t="s">
        <v>2619</v>
      </c>
      <c r="C107" s="84">
        <v>3</v>
      </c>
      <c r="D107" s="118">
        <v>0.0024771814206644076</v>
      </c>
      <c r="E107" s="118">
        <v>2.6634653438911116</v>
      </c>
      <c r="F107" s="84" t="s">
        <v>2726</v>
      </c>
      <c r="G107" s="84" t="b">
        <v>0</v>
      </c>
      <c r="H107" s="84" t="b">
        <v>0</v>
      </c>
      <c r="I107" s="84" t="b">
        <v>0</v>
      </c>
      <c r="J107" s="84" t="b">
        <v>0</v>
      </c>
      <c r="K107" s="84" t="b">
        <v>0</v>
      </c>
      <c r="L107" s="84" t="b">
        <v>0</v>
      </c>
    </row>
    <row r="108" spans="1:12" ht="15">
      <c r="A108" s="84" t="s">
        <v>2619</v>
      </c>
      <c r="B108" s="84" t="s">
        <v>2620</v>
      </c>
      <c r="C108" s="84">
        <v>3</v>
      </c>
      <c r="D108" s="118">
        <v>0.0024771814206644076</v>
      </c>
      <c r="E108" s="118">
        <v>2.7884040804994115</v>
      </c>
      <c r="F108" s="84" t="s">
        <v>2726</v>
      </c>
      <c r="G108" s="84" t="b">
        <v>0</v>
      </c>
      <c r="H108" s="84" t="b">
        <v>0</v>
      </c>
      <c r="I108" s="84" t="b">
        <v>0</v>
      </c>
      <c r="J108" s="84" t="b">
        <v>0</v>
      </c>
      <c r="K108" s="84" t="b">
        <v>0</v>
      </c>
      <c r="L108" s="84" t="b">
        <v>0</v>
      </c>
    </row>
    <row r="109" spans="1:12" ht="15">
      <c r="A109" s="84" t="s">
        <v>2620</v>
      </c>
      <c r="B109" s="84" t="s">
        <v>2621</v>
      </c>
      <c r="C109" s="84">
        <v>3</v>
      </c>
      <c r="D109" s="118">
        <v>0.0024771814206644076</v>
      </c>
      <c r="E109" s="118">
        <v>2.7884040804994115</v>
      </c>
      <c r="F109" s="84" t="s">
        <v>2726</v>
      </c>
      <c r="G109" s="84" t="b">
        <v>0</v>
      </c>
      <c r="H109" s="84" t="b">
        <v>0</v>
      </c>
      <c r="I109" s="84" t="b">
        <v>0</v>
      </c>
      <c r="J109" s="84" t="b">
        <v>0</v>
      </c>
      <c r="K109" s="84" t="b">
        <v>0</v>
      </c>
      <c r="L109" s="84" t="b">
        <v>0</v>
      </c>
    </row>
    <row r="110" spans="1:12" ht="15">
      <c r="A110" s="84" t="s">
        <v>2621</v>
      </c>
      <c r="B110" s="84" t="s">
        <v>2622</v>
      </c>
      <c r="C110" s="84">
        <v>3</v>
      </c>
      <c r="D110" s="118">
        <v>0.0024771814206644076</v>
      </c>
      <c r="E110" s="118">
        <v>2.7884040804994115</v>
      </c>
      <c r="F110" s="84" t="s">
        <v>2726</v>
      </c>
      <c r="G110" s="84" t="b">
        <v>0</v>
      </c>
      <c r="H110" s="84" t="b">
        <v>0</v>
      </c>
      <c r="I110" s="84" t="b">
        <v>0</v>
      </c>
      <c r="J110" s="84" t="b">
        <v>0</v>
      </c>
      <c r="K110" s="84" t="b">
        <v>0</v>
      </c>
      <c r="L110" s="84" t="b">
        <v>0</v>
      </c>
    </row>
    <row r="111" spans="1:12" ht="15">
      <c r="A111" s="84" t="s">
        <v>2622</v>
      </c>
      <c r="B111" s="84" t="s">
        <v>2623</v>
      </c>
      <c r="C111" s="84">
        <v>3</v>
      </c>
      <c r="D111" s="118">
        <v>0.0024771814206644076</v>
      </c>
      <c r="E111" s="118">
        <v>2.7884040804994115</v>
      </c>
      <c r="F111" s="84" t="s">
        <v>2726</v>
      </c>
      <c r="G111" s="84" t="b">
        <v>0</v>
      </c>
      <c r="H111" s="84" t="b">
        <v>0</v>
      </c>
      <c r="I111" s="84" t="b">
        <v>0</v>
      </c>
      <c r="J111" s="84" t="b">
        <v>0</v>
      </c>
      <c r="K111" s="84" t="b">
        <v>0</v>
      </c>
      <c r="L111" s="84" t="b">
        <v>0</v>
      </c>
    </row>
    <row r="112" spans="1:12" ht="15">
      <c r="A112" s="84" t="s">
        <v>2623</v>
      </c>
      <c r="B112" s="84" t="s">
        <v>2624</v>
      </c>
      <c r="C112" s="84">
        <v>3</v>
      </c>
      <c r="D112" s="118">
        <v>0.0024771814206644076</v>
      </c>
      <c r="E112" s="118">
        <v>2.7884040804994115</v>
      </c>
      <c r="F112" s="84" t="s">
        <v>2726</v>
      </c>
      <c r="G112" s="84" t="b">
        <v>0</v>
      </c>
      <c r="H112" s="84" t="b">
        <v>0</v>
      </c>
      <c r="I112" s="84" t="b">
        <v>0</v>
      </c>
      <c r="J112" s="84" t="b">
        <v>0</v>
      </c>
      <c r="K112" s="84" t="b">
        <v>0</v>
      </c>
      <c r="L112" s="84" t="b">
        <v>0</v>
      </c>
    </row>
    <row r="113" spans="1:12" ht="15">
      <c r="A113" s="84" t="s">
        <v>2624</v>
      </c>
      <c r="B113" s="84" t="s">
        <v>2625</v>
      </c>
      <c r="C113" s="84">
        <v>3</v>
      </c>
      <c r="D113" s="118">
        <v>0.0024771814206644076</v>
      </c>
      <c r="E113" s="118">
        <v>2.7884040804994115</v>
      </c>
      <c r="F113" s="84" t="s">
        <v>2726</v>
      </c>
      <c r="G113" s="84" t="b">
        <v>0</v>
      </c>
      <c r="H113" s="84" t="b">
        <v>0</v>
      </c>
      <c r="I113" s="84" t="b">
        <v>0</v>
      </c>
      <c r="J113" s="84" t="b">
        <v>0</v>
      </c>
      <c r="K113" s="84" t="b">
        <v>0</v>
      </c>
      <c r="L113" s="84" t="b">
        <v>0</v>
      </c>
    </row>
    <row r="114" spans="1:12" ht="15">
      <c r="A114" s="84" t="s">
        <v>2625</v>
      </c>
      <c r="B114" s="84" t="s">
        <v>2626</v>
      </c>
      <c r="C114" s="84">
        <v>3</v>
      </c>
      <c r="D114" s="118">
        <v>0.0024771814206644076</v>
      </c>
      <c r="E114" s="118">
        <v>2.7884040804994115</v>
      </c>
      <c r="F114" s="84" t="s">
        <v>2726</v>
      </c>
      <c r="G114" s="84" t="b">
        <v>0</v>
      </c>
      <c r="H114" s="84" t="b">
        <v>0</v>
      </c>
      <c r="I114" s="84" t="b">
        <v>0</v>
      </c>
      <c r="J114" s="84" t="b">
        <v>0</v>
      </c>
      <c r="K114" s="84" t="b">
        <v>0</v>
      </c>
      <c r="L114" s="84" t="b">
        <v>0</v>
      </c>
    </row>
    <row r="115" spans="1:12" ht="15">
      <c r="A115" s="84" t="s">
        <v>2626</v>
      </c>
      <c r="B115" s="84" t="s">
        <v>2627</v>
      </c>
      <c r="C115" s="84">
        <v>3</v>
      </c>
      <c r="D115" s="118">
        <v>0.0024771814206644076</v>
      </c>
      <c r="E115" s="118">
        <v>2.7884040804994115</v>
      </c>
      <c r="F115" s="84" t="s">
        <v>2726</v>
      </c>
      <c r="G115" s="84" t="b">
        <v>0</v>
      </c>
      <c r="H115" s="84" t="b">
        <v>0</v>
      </c>
      <c r="I115" s="84" t="b">
        <v>0</v>
      </c>
      <c r="J115" s="84" t="b">
        <v>0</v>
      </c>
      <c r="K115" s="84" t="b">
        <v>0</v>
      </c>
      <c r="L115" s="84" t="b">
        <v>0</v>
      </c>
    </row>
    <row r="116" spans="1:12" ht="15">
      <c r="A116" s="84" t="s">
        <v>363</v>
      </c>
      <c r="B116" s="84" t="s">
        <v>362</v>
      </c>
      <c r="C116" s="84">
        <v>2</v>
      </c>
      <c r="D116" s="118">
        <v>0.0018302271322761176</v>
      </c>
      <c r="E116" s="118">
        <v>2.6634653438911116</v>
      </c>
      <c r="F116" s="84" t="s">
        <v>2726</v>
      </c>
      <c r="G116" s="84" t="b">
        <v>0</v>
      </c>
      <c r="H116" s="84" t="b">
        <v>0</v>
      </c>
      <c r="I116" s="84" t="b">
        <v>0</v>
      </c>
      <c r="J116" s="84" t="b">
        <v>0</v>
      </c>
      <c r="K116" s="84" t="b">
        <v>0</v>
      </c>
      <c r="L116" s="84" t="b">
        <v>0</v>
      </c>
    </row>
    <row r="117" spans="1:12" ht="15">
      <c r="A117" s="84" t="s">
        <v>362</v>
      </c>
      <c r="B117" s="84" t="s">
        <v>2631</v>
      </c>
      <c r="C117" s="84">
        <v>2</v>
      </c>
      <c r="D117" s="118">
        <v>0.0018302271322761176</v>
      </c>
      <c r="E117" s="118">
        <v>2.964495339555093</v>
      </c>
      <c r="F117" s="84" t="s">
        <v>2726</v>
      </c>
      <c r="G117" s="84" t="b">
        <v>0</v>
      </c>
      <c r="H117" s="84" t="b">
        <v>0</v>
      </c>
      <c r="I117" s="84" t="b">
        <v>0</v>
      </c>
      <c r="J117" s="84" t="b">
        <v>0</v>
      </c>
      <c r="K117" s="84" t="b">
        <v>0</v>
      </c>
      <c r="L117" s="84" t="b">
        <v>0</v>
      </c>
    </row>
    <row r="118" spans="1:12" ht="15">
      <c r="A118" s="84" t="s">
        <v>2631</v>
      </c>
      <c r="B118" s="84" t="s">
        <v>2215</v>
      </c>
      <c r="C118" s="84">
        <v>2</v>
      </c>
      <c r="D118" s="118">
        <v>0.0018302271322761176</v>
      </c>
      <c r="E118" s="118">
        <v>2.48737408483543</v>
      </c>
      <c r="F118" s="84" t="s">
        <v>2726</v>
      </c>
      <c r="G118" s="84" t="b">
        <v>0</v>
      </c>
      <c r="H118" s="84" t="b">
        <v>0</v>
      </c>
      <c r="I118" s="84" t="b">
        <v>0</v>
      </c>
      <c r="J118" s="84" t="b">
        <v>0</v>
      </c>
      <c r="K118" s="84" t="b">
        <v>0</v>
      </c>
      <c r="L118" s="84" t="b">
        <v>0</v>
      </c>
    </row>
    <row r="119" spans="1:12" ht="15">
      <c r="A119" s="84" t="s">
        <v>2215</v>
      </c>
      <c r="B119" s="84" t="s">
        <v>2632</v>
      </c>
      <c r="C119" s="84">
        <v>2</v>
      </c>
      <c r="D119" s="118">
        <v>0.0018302271322761176</v>
      </c>
      <c r="E119" s="118">
        <v>2.48737408483543</v>
      </c>
      <c r="F119" s="84" t="s">
        <v>2726</v>
      </c>
      <c r="G119" s="84" t="b">
        <v>0</v>
      </c>
      <c r="H119" s="84" t="b">
        <v>0</v>
      </c>
      <c r="I119" s="84" t="b">
        <v>0</v>
      </c>
      <c r="J119" s="84" t="b">
        <v>0</v>
      </c>
      <c r="K119" s="84" t="b">
        <v>0</v>
      </c>
      <c r="L119" s="84" t="b">
        <v>0</v>
      </c>
    </row>
    <row r="120" spans="1:12" ht="15">
      <c r="A120" s="84" t="s">
        <v>2632</v>
      </c>
      <c r="B120" s="84" t="s">
        <v>363</v>
      </c>
      <c r="C120" s="84">
        <v>2</v>
      </c>
      <c r="D120" s="118">
        <v>0.0018302271322761176</v>
      </c>
      <c r="E120" s="118">
        <v>2.7884040804994115</v>
      </c>
      <c r="F120" s="84" t="s">
        <v>2726</v>
      </c>
      <c r="G120" s="84" t="b">
        <v>0</v>
      </c>
      <c r="H120" s="84" t="b">
        <v>0</v>
      </c>
      <c r="I120" s="84" t="b">
        <v>0</v>
      </c>
      <c r="J120" s="84" t="b">
        <v>0</v>
      </c>
      <c r="K120" s="84" t="b">
        <v>0</v>
      </c>
      <c r="L120" s="84" t="b">
        <v>0</v>
      </c>
    </row>
    <row r="121" spans="1:12" ht="15">
      <c r="A121" s="84" t="s">
        <v>363</v>
      </c>
      <c r="B121" s="84" t="s">
        <v>2633</v>
      </c>
      <c r="C121" s="84">
        <v>2</v>
      </c>
      <c r="D121" s="118">
        <v>0.0018302271322761176</v>
      </c>
      <c r="E121" s="118">
        <v>2.6634653438911116</v>
      </c>
      <c r="F121" s="84" t="s">
        <v>2726</v>
      </c>
      <c r="G121" s="84" t="b">
        <v>0</v>
      </c>
      <c r="H121" s="84" t="b">
        <v>0</v>
      </c>
      <c r="I121" s="84" t="b">
        <v>0</v>
      </c>
      <c r="J121" s="84" t="b">
        <v>1</v>
      </c>
      <c r="K121" s="84" t="b">
        <v>0</v>
      </c>
      <c r="L121" s="84" t="b">
        <v>0</v>
      </c>
    </row>
    <row r="122" spans="1:12" ht="15">
      <c r="A122" s="84" t="s">
        <v>2633</v>
      </c>
      <c r="B122" s="84" t="s">
        <v>2598</v>
      </c>
      <c r="C122" s="84">
        <v>2</v>
      </c>
      <c r="D122" s="118">
        <v>0.0018302271322761176</v>
      </c>
      <c r="E122" s="118">
        <v>2.7884040804994115</v>
      </c>
      <c r="F122" s="84" t="s">
        <v>2726</v>
      </c>
      <c r="G122" s="84" t="b">
        <v>1</v>
      </c>
      <c r="H122" s="84" t="b">
        <v>0</v>
      </c>
      <c r="I122" s="84" t="b">
        <v>0</v>
      </c>
      <c r="J122" s="84" t="b">
        <v>0</v>
      </c>
      <c r="K122" s="84" t="b">
        <v>0</v>
      </c>
      <c r="L122" s="84" t="b">
        <v>0</v>
      </c>
    </row>
    <row r="123" spans="1:12" ht="15">
      <c r="A123" s="84" t="s">
        <v>2598</v>
      </c>
      <c r="B123" s="84" t="s">
        <v>2212</v>
      </c>
      <c r="C123" s="84">
        <v>2</v>
      </c>
      <c r="D123" s="118">
        <v>0.0018302271322761176</v>
      </c>
      <c r="E123" s="118">
        <v>1.9133428171077114</v>
      </c>
      <c r="F123" s="84" t="s">
        <v>2726</v>
      </c>
      <c r="G123" s="84" t="b">
        <v>0</v>
      </c>
      <c r="H123" s="84" t="b">
        <v>0</v>
      </c>
      <c r="I123" s="84" t="b">
        <v>0</v>
      </c>
      <c r="J123" s="84" t="b">
        <v>0</v>
      </c>
      <c r="K123" s="84" t="b">
        <v>0</v>
      </c>
      <c r="L123" s="84" t="b">
        <v>0</v>
      </c>
    </row>
    <row r="124" spans="1:12" ht="15">
      <c r="A124" s="84" t="s">
        <v>2212</v>
      </c>
      <c r="B124" s="84" t="s">
        <v>2129</v>
      </c>
      <c r="C124" s="84">
        <v>2</v>
      </c>
      <c r="D124" s="118">
        <v>0.0018302271322761176</v>
      </c>
      <c r="E124" s="118">
        <v>0.8572853699072243</v>
      </c>
      <c r="F124" s="84" t="s">
        <v>2726</v>
      </c>
      <c r="G124" s="84" t="b">
        <v>0</v>
      </c>
      <c r="H124" s="84" t="b">
        <v>0</v>
      </c>
      <c r="I124" s="84" t="b">
        <v>0</v>
      </c>
      <c r="J124" s="84" t="b">
        <v>0</v>
      </c>
      <c r="K124" s="84" t="b">
        <v>0</v>
      </c>
      <c r="L124" s="84" t="b">
        <v>0</v>
      </c>
    </row>
    <row r="125" spans="1:12" ht="15">
      <c r="A125" s="84" t="s">
        <v>2216</v>
      </c>
      <c r="B125" s="84" t="s">
        <v>2157</v>
      </c>
      <c r="C125" s="84">
        <v>2</v>
      </c>
      <c r="D125" s="118">
        <v>0.0018302271322761176</v>
      </c>
      <c r="E125" s="118">
        <v>1.2143728127716924</v>
      </c>
      <c r="F125" s="84" t="s">
        <v>2726</v>
      </c>
      <c r="G125" s="84" t="b">
        <v>0</v>
      </c>
      <c r="H125" s="84" t="b">
        <v>0</v>
      </c>
      <c r="I125" s="84" t="b">
        <v>0</v>
      </c>
      <c r="J125" s="84" t="b">
        <v>0</v>
      </c>
      <c r="K125" s="84" t="b">
        <v>0</v>
      </c>
      <c r="L125" s="84" t="b">
        <v>0</v>
      </c>
    </row>
    <row r="126" spans="1:12" ht="15">
      <c r="A126" s="84" t="s">
        <v>2212</v>
      </c>
      <c r="B126" s="84" t="s">
        <v>2178</v>
      </c>
      <c r="C126" s="84">
        <v>2</v>
      </c>
      <c r="D126" s="118">
        <v>0.0018302271322761176</v>
      </c>
      <c r="E126" s="118">
        <v>0.5771055132163632</v>
      </c>
      <c r="F126" s="84" t="s">
        <v>2726</v>
      </c>
      <c r="G126" s="84" t="b">
        <v>0</v>
      </c>
      <c r="H126" s="84" t="b">
        <v>0</v>
      </c>
      <c r="I126" s="84" t="b">
        <v>0</v>
      </c>
      <c r="J126" s="84" t="b">
        <v>0</v>
      </c>
      <c r="K126" s="84" t="b">
        <v>0</v>
      </c>
      <c r="L126" s="84" t="b">
        <v>0</v>
      </c>
    </row>
    <row r="127" spans="1:12" ht="15">
      <c r="A127" s="84" t="s">
        <v>524</v>
      </c>
      <c r="B127" s="84" t="s">
        <v>2636</v>
      </c>
      <c r="C127" s="84">
        <v>2</v>
      </c>
      <c r="D127" s="118">
        <v>0.0018302271322761176</v>
      </c>
      <c r="E127" s="118">
        <v>2.964495339555093</v>
      </c>
      <c r="F127" s="84" t="s">
        <v>2726</v>
      </c>
      <c r="G127" s="84" t="b">
        <v>0</v>
      </c>
      <c r="H127" s="84" t="b">
        <v>0</v>
      </c>
      <c r="I127" s="84" t="b">
        <v>0</v>
      </c>
      <c r="J127" s="84" t="b">
        <v>0</v>
      </c>
      <c r="K127" s="84" t="b">
        <v>0</v>
      </c>
      <c r="L127" s="84" t="b">
        <v>0</v>
      </c>
    </row>
    <row r="128" spans="1:12" ht="15">
      <c r="A128" s="84" t="s">
        <v>2636</v>
      </c>
      <c r="B128" s="84" t="s">
        <v>361</v>
      </c>
      <c r="C128" s="84">
        <v>2</v>
      </c>
      <c r="D128" s="118">
        <v>0.0018302271322761176</v>
      </c>
      <c r="E128" s="118">
        <v>2.964495339555093</v>
      </c>
      <c r="F128" s="84" t="s">
        <v>2726</v>
      </c>
      <c r="G128" s="84" t="b">
        <v>0</v>
      </c>
      <c r="H128" s="84" t="b">
        <v>0</v>
      </c>
      <c r="I128" s="84" t="b">
        <v>0</v>
      </c>
      <c r="J128" s="84" t="b">
        <v>0</v>
      </c>
      <c r="K128" s="84" t="b">
        <v>0</v>
      </c>
      <c r="L128" s="84" t="b">
        <v>0</v>
      </c>
    </row>
    <row r="129" spans="1:12" ht="15">
      <c r="A129" s="84" t="s">
        <v>361</v>
      </c>
      <c r="B129" s="84" t="s">
        <v>268</v>
      </c>
      <c r="C129" s="84">
        <v>2</v>
      </c>
      <c r="D129" s="118">
        <v>0.0018302271322761176</v>
      </c>
      <c r="E129" s="118">
        <v>2.964495339555093</v>
      </c>
      <c r="F129" s="84" t="s">
        <v>2726</v>
      </c>
      <c r="G129" s="84" t="b">
        <v>0</v>
      </c>
      <c r="H129" s="84" t="b">
        <v>0</v>
      </c>
      <c r="I129" s="84" t="b">
        <v>0</v>
      </c>
      <c r="J129" s="84" t="b">
        <v>0</v>
      </c>
      <c r="K129" s="84" t="b">
        <v>0</v>
      </c>
      <c r="L129" s="84" t="b">
        <v>0</v>
      </c>
    </row>
    <row r="130" spans="1:12" ht="15">
      <c r="A130" s="84" t="s">
        <v>268</v>
      </c>
      <c r="B130" s="84" t="s">
        <v>289</v>
      </c>
      <c r="C130" s="84">
        <v>2</v>
      </c>
      <c r="D130" s="118">
        <v>0.0018302271322761176</v>
      </c>
      <c r="E130" s="118">
        <v>1.9433060404851545</v>
      </c>
      <c r="F130" s="84" t="s">
        <v>2726</v>
      </c>
      <c r="G130" s="84" t="b">
        <v>0</v>
      </c>
      <c r="H130" s="84" t="b">
        <v>0</v>
      </c>
      <c r="I130" s="84" t="b">
        <v>0</v>
      </c>
      <c r="J130" s="84" t="b">
        <v>0</v>
      </c>
      <c r="K130" s="84" t="b">
        <v>0</v>
      </c>
      <c r="L130" s="84" t="b">
        <v>0</v>
      </c>
    </row>
    <row r="131" spans="1:12" ht="15">
      <c r="A131" s="84" t="s">
        <v>289</v>
      </c>
      <c r="B131" s="84" t="s">
        <v>360</v>
      </c>
      <c r="C131" s="84">
        <v>2</v>
      </c>
      <c r="D131" s="118">
        <v>0.0018302271322761176</v>
      </c>
      <c r="E131" s="118">
        <v>2.6634653438911116</v>
      </c>
      <c r="F131" s="84" t="s">
        <v>2726</v>
      </c>
      <c r="G131" s="84" t="b">
        <v>0</v>
      </c>
      <c r="H131" s="84" t="b">
        <v>0</v>
      </c>
      <c r="I131" s="84" t="b">
        <v>0</v>
      </c>
      <c r="J131" s="84" t="b">
        <v>0</v>
      </c>
      <c r="K131" s="84" t="b">
        <v>0</v>
      </c>
      <c r="L131" s="84" t="b">
        <v>0</v>
      </c>
    </row>
    <row r="132" spans="1:12" ht="15">
      <c r="A132" s="84" t="s">
        <v>360</v>
      </c>
      <c r="B132" s="84" t="s">
        <v>359</v>
      </c>
      <c r="C132" s="84">
        <v>2</v>
      </c>
      <c r="D132" s="118">
        <v>0.0018302271322761176</v>
      </c>
      <c r="E132" s="118">
        <v>2.964495339555093</v>
      </c>
      <c r="F132" s="84" t="s">
        <v>2726</v>
      </c>
      <c r="G132" s="84" t="b">
        <v>0</v>
      </c>
      <c r="H132" s="84" t="b">
        <v>0</v>
      </c>
      <c r="I132" s="84" t="b">
        <v>0</v>
      </c>
      <c r="J132" s="84" t="b">
        <v>0</v>
      </c>
      <c r="K132" s="84" t="b">
        <v>0</v>
      </c>
      <c r="L132" s="84" t="b">
        <v>0</v>
      </c>
    </row>
    <row r="133" spans="1:12" ht="15">
      <c r="A133" s="84" t="s">
        <v>359</v>
      </c>
      <c r="B133" s="84" t="s">
        <v>358</v>
      </c>
      <c r="C133" s="84">
        <v>2</v>
      </c>
      <c r="D133" s="118">
        <v>0.0018302271322761176</v>
      </c>
      <c r="E133" s="118">
        <v>2.964495339555093</v>
      </c>
      <c r="F133" s="84" t="s">
        <v>2726</v>
      </c>
      <c r="G133" s="84" t="b">
        <v>0</v>
      </c>
      <c r="H133" s="84" t="b">
        <v>0</v>
      </c>
      <c r="I133" s="84" t="b">
        <v>0</v>
      </c>
      <c r="J133" s="84" t="b">
        <v>0</v>
      </c>
      <c r="K133" s="84" t="b">
        <v>0</v>
      </c>
      <c r="L133" s="84" t="b">
        <v>0</v>
      </c>
    </row>
    <row r="134" spans="1:12" ht="15">
      <c r="A134" s="84" t="s">
        <v>2637</v>
      </c>
      <c r="B134" s="84" t="s">
        <v>2638</v>
      </c>
      <c r="C134" s="84">
        <v>2</v>
      </c>
      <c r="D134" s="118">
        <v>0.0018302271322761176</v>
      </c>
      <c r="E134" s="118">
        <v>2.964495339555093</v>
      </c>
      <c r="F134" s="84" t="s">
        <v>2726</v>
      </c>
      <c r="G134" s="84" t="b">
        <v>0</v>
      </c>
      <c r="H134" s="84" t="b">
        <v>0</v>
      </c>
      <c r="I134" s="84" t="b">
        <v>0</v>
      </c>
      <c r="J134" s="84" t="b">
        <v>0</v>
      </c>
      <c r="K134" s="84" t="b">
        <v>0</v>
      </c>
      <c r="L134" s="84" t="b">
        <v>0</v>
      </c>
    </row>
    <row r="135" spans="1:12" ht="15">
      <c r="A135" s="84" t="s">
        <v>2638</v>
      </c>
      <c r="B135" s="84" t="s">
        <v>2639</v>
      </c>
      <c r="C135" s="84">
        <v>2</v>
      </c>
      <c r="D135" s="118">
        <v>0.0018302271322761176</v>
      </c>
      <c r="E135" s="118">
        <v>2.964495339555093</v>
      </c>
      <c r="F135" s="84" t="s">
        <v>2726</v>
      </c>
      <c r="G135" s="84" t="b">
        <v>0</v>
      </c>
      <c r="H135" s="84" t="b">
        <v>0</v>
      </c>
      <c r="I135" s="84" t="b">
        <v>0</v>
      </c>
      <c r="J135" s="84" t="b">
        <v>0</v>
      </c>
      <c r="K135" s="84" t="b">
        <v>0</v>
      </c>
      <c r="L135" s="84" t="b">
        <v>0</v>
      </c>
    </row>
    <row r="136" spans="1:12" ht="15">
      <c r="A136" s="84" t="s">
        <v>2639</v>
      </c>
      <c r="B136" s="84" t="s">
        <v>2217</v>
      </c>
      <c r="C136" s="84">
        <v>2</v>
      </c>
      <c r="D136" s="118">
        <v>0.0018302271322761176</v>
      </c>
      <c r="E136" s="118">
        <v>2.7884040804994115</v>
      </c>
      <c r="F136" s="84" t="s">
        <v>2726</v>
      </c>
      <c r="G136" s="84" t="b">
        <v>0</v>
      </c>
      <c r="H136" s="84" t="b">
        <v>0</v>
      </c>
      <c r="I136" s="84" t="b">
        <v>0</v>
      </c>
      <c r="J136" s="84" t="b">
        <v>0</v>
      </c>
      <c r="K136" s="84" t="b">
        <v>0</v>
      </c>
      <c r="L136" s="84" t="b">
        <v>0</v>
      </c>
    </row>
    <row r="137" spans="1:12" ht="15">
      <c r="A137" s="84" t="s">
        <v>2217</v>
      </c>
      <c r="B137" s="84" t="s">
        <v>2181</v>
      </c>
      <c r="C137" s="84">
        <v>2</v>
      </c>
      <c r="D137" s="118">
        <v>0.0018302271322761176</v>
      </c>
      <c r="E137" s="118">
        <v>1.4173362182276752</v>
      </c>
      <c r="F137" s="84" t="s">
        <v>2726</v>
      </c>
      <c r="G137" s="84" t="b">
        <v>0</v>
      </c>
      <c r="H137" s="84" t="b">
        <v>0</v>
      </c>
      <c r="I137" s="84" t="b">
        <v>0</v>
      </c>
      <c r="J137" s="84" t="b">
        <v>0</v>
      </c>
      <c r="K137" s="84" t="b">
        <v>0</v>
      </c>
      <c r="L137" s="84" t="b">
        <v>0</v>
      </c>
    </row>
    <row r="138" spans="1:12" ht="15">
      <c r="A138" s="84" t="s">
        <v>2157</v>
      </c>
      <c r="B138" s="84" t="s">
        <v>2589</v>
      </c>
      <c r="C138" s="84">
        <v>2</v>
      </c>
      <c r="D138" s="118">
        <v>0.0018302271322761176</v>
      </c>
      <c r="E138" s="118">
        <v>1.3210426630689052</v>
      </c>
      <c r="F138" s="84" t="s">
        <v>2726</v>
      </c>
      <c r="G138" s="84" t="b">
        <v>0</v>
      </c>
      <c r="H138" s="84" t="b">
        <v>0</v>
      </c>
      <c r="I138" s="84" t="b">
        <v>0</v>
      </c>
      <c r="J138" s="84" t="b">
        <v>0</v>
      </c>
      <c r="K138" s="84" t="b">
        <v>0</v>
      </c>
      <c r="L138" s="84" t="b">
        <v>0</v>
      </c>
    </row>
    <row r="139" spans="1:12" ht="15">
      <c r="A139" s="84" t="s">
        <v>2582</v>
      </c>
      <c r="B139" s="84" t="s">
        <v>2599</v>
      </c>
      <c r="C139" s="84">
        <v>2</v>
      </c>
      <c r="D139" s="118">
        <v>0.0018302271322761176</v>
      </c>
      <c r="E139" s="118">
        <v>2.390464071827374</v>
      </c>
      <c r="F139" s="84" t="s">
        <v>2726</v>
      </c>
      <c r="G139" s="84" t="b">
        <v>0</v>
      </c>
      <c r="H139" s="84" t="b">
        <v>0</v>
      </c>
      <c r="I139" s="84" t="b">
        <v>0</v>
      </c>
      <c r="J139" s="84" t="b">
        <v>0</v>
      </c>
      <c r="K139" s="84" t="b">
        <v>0</v>
      </c>
      <c r="L139" s="84" t="b">
        <v>0</v>
      </c>
    </row>
    <row r="140" spans="1:12" ht="15">
      <c r="A140" s="84" t="s">
        <v>2599</v>
      </c>
      <c r="B140" s="84" t="s">
        <v>2640</v>
      </c>
      <c r="C140" s="84">
        <v>2</v>
      </c>
      <c r="D140" s="118">
        <v>0.0018302271322761176</v>
      </c>
      <c r="E140" s="118">
        <v>2.7884040804994115</v>
      </c>
      <c r="F140" s="84" t="s">
        <v>2726</v>
      </c>
      <c r="G140" s="84" t="b">
        <v>0</v>
      </c>
      <c r="H140" s="84" t="b">
        <v>0</v>
      </c>
      <c r="I140" s="84" t="b">
        <v>0</v>
      </c>
      <c r="J140" s="84" t="b">
        <v>0</v>
      </c>
      <c r="K140" s="84" t="b">
        <v>0</v>
      </c>
      <c r="L140" s="84" t="b">
        <v>0</v>
      </c>
    </row>
    <row r="141" spans="1:12" ht="15">
      <c r="A141" s="84" t="s">
        <v>2640</v>
      </c>
      <c r="B141" s="84" t="s">
        <v>2600</v>
      </c>
      <c r="C141" s="84">
        <v>2</v>
      </c>
      <c r="D141" s="118">
        <v>0.0018302271322761176</v>
      </c>
      <c r="E141" s="118">
        <v>2.7884040804994115</v>
      </c>
      <c r="F141" s="84" t="s">
        <v>2726</v>
      </c>
      <c r="G141" s="84" t="b">
        <v>0</v>
      </c>
      <c r="H141" s="84" t="b">
        <v>0</v>
      </c>
      <c r="I141" s="84" t="b">
        <v>0</v>
      </c>
      <c r="J141" s="84" t="b">
        <v>0</v>
      </c>
      <c r="K141" s="84" t="b">
        <v>0</v>
      </c>
      <c r="L141" s="84" t="b">
        <v>0</v>
      </c>
    </row>
    <row r="142" spans="1:12" ht="15">
      <c r="A142" s="84" t="s">
        <v>287</v>
      </c>
      <c r="B142" s="84" t="s">
        <v>357</v>
      </c>
      <c r="C142" s="84">
        <v>2</v>
      </c>
      <c r="D142" s="118">
        <v>0.0018302271322761176</v>
      </c>
      <c r="E142" s="118">
        <v>2.964495339555093</v>
      </c>
      <c r="F142" s="84" t="s">
        <v>2726</v>
      </c>
      <c r="G142" s="84" t="b">
        <v>0</v>
      </c>
      <c r="H142" s="84" t="b">
        <v>0</v>
      </c>
      <c r="I142" s="84" t="b">
        <v>0</v>
      </c>
      <c r="J142" s="84" t="b">
        <v>0</v>
      </c>
      <c r="K142" s="84" t="b">
        <v>0</v>
      </c>
      <c r="L142" s="84" t="b">
        <v>0</v>
      </c>
    </row>
    <row r="143" spans="1:12" ht="15">
      <c r="A143" s="84" t="s">
        <v>2591</v>
      </c>
      <c r="B143" s="84" t="s">
        <v>2641</v>
      </c>
      <c r="C143" s="84">
        <v>2</v>
      </c>
      <c r="D143" s="118">
        <v>0.0018302271322761176</v>
      </c>
      <c r="E143" s="118">
        <v>2.6634653438911116</v>
      </c>
      <c r="F143" s="84" t="s">
        <v>2726</v>
      </c>
      <c r="G143" s="84" t="b">
        <v>0</v>
      </c>
      <c r="H143" s="84" t="b">
        <v>0</v>
      </c>
      <c r="I143" s="84" t="b">
        <v>0</v>
      </c>
      <c r="J143" s="84" t="b">
        <v>0</v>
      </c>
      <c r="K143" s="84" t="b">
        <v>0</v>
      </c>
      <c r="L143" s="84" t="b">
        <v>0</v>
      </c>
    </row>
    <row r="144" spans="1:12" ht="15">
      <c r="A144" s="84" t="s">
        <v>2641</v>
      </c>
      <c r="B144" s="84" t="s">
        <v>2642</v>
      </c>
      <c r="C144" s="84">
        <v>2</v>
      </c>
      <c r="D144" s="118">
        <v>0.0018302271322761176</v>
      </c>
      <c r="E144" s="118">
        <v>2.964495339555093</v>
      </c>
      <c r="F144" s="84" t="s">
        <v>2726</v>
      </c>
      <c r="G144" s="84" t="b">
        <v>0</v>
      </c>
      <c r="H144" s="84" t="b">
        <v>0</v>
      </c>
      <c r="I144" s="84" t="b">
        <v>0</v>
      </c>
      <c r="J144" s="84" t="b">
        <v>0</v>
      </c>
      <c r="K144" s="84" t="b">
        <v>0</v>
      </c>
      <c r="L144" s="84" t="b">
        <v>0</v>
      </c>
    </row>
    <row r="145" spans="1:12" ht="15">
      <c r="A145" s="84" t="s">
        <v>2642</v>
      </c>
      <c r="B145" s="84" t="s">
        <v>2643</v>
      </c>
      <c r="C145" s="84">
        <v>2</v>
      </c>
      <c r="D145" s="118">
        <v>0.0018302271322761176</v>
      </c>
      <c r="E145" s="118">
        <v>2.964495339555093</v>
      </c>
      <c r="F145" s="84" t="s">
        <v>2726</v>
      </c>
      <c r="G145" s="84" t="b">
        <v>0</v>
      </c>
      <c r="H145" s="84" t="b">
        <v>0</v>
      </c>
      <c r="I145" s="84" t="b">
        <v>0</v>
      </c>
      <c r="J145" s="84" t="b">
        <v>0</v>
      </c>
      <c r="K145" s="84" t="b">
        <v>0</v>
      </c>
      <c r="L145" s="84" t="b">
        <v>0</v>
      </c>
    </row>
    <row r="146" spans="1:12" ht="15">
      <c r="A146" s="84" t="s">
        <v>2643</v>
      </c>
      <c r="B146" s="84" t="s">
        <v>2644</v>
      </c>
      <c r="C146" s="84">
        <v>2</v>
      </c>
      <c r="D146" s="118">
        <v>0.0018302271322761176</v>
      </c>
      <c r="E146" s="118">
        <v>2.964495339555093</v>
      </c>
      <c r="F146" s="84" t="s">
        <v>2726</v>
      </c>
      <c r="G146" s="84" t="b">
        <v>0</v>
      </c>
      <c r="H146" s="84" t="b">
        <v>0</v>
      </c>
      <c r="I146" s="84" t="b">
        <v>0</v>
      </c>
      <c r="J146" s="84" t="b">
        <v>0</v>
      </c>
      <c r="K146" s="84" t="b">
        <v>0</v>
      </c>
      <c r="L146" s="84" t="b">
        <v>0</v>
      </c>
    </row>
    <row r="147" spans="1:12" ht="15">
      <c r="A147" s="84" t="s">
        <v>2644</v>
      </c>
      <c r="B147" s="84" t="s">
        <v>2645</v>
      </c>
      <c r="C147" s="84">
        <v>2</v>
      </c>
      <c r="D147" s="118">
        <v>0.0018302271322761176</v>
      </c>
      <c r="E147" s="118">
        <v>2.964495339555093</v>
      </c>
      <c r="F147" s="84" t="s">
        <v>2726</v>
      </c>
      <c r="G147" s="84" t="b">
        <v>0</v>
      </c>
      <c r="H147" s="84" t="b">
        <v>0</v>
      </c>
      <c r="I147" s="84" t="b">
        <v>0</v>
      </c>
      <c r="J147" s="84" t="b">
        <v>0</v>
      </c>
      <c r="K147" s="84" t="b">
        <v>0</v>
      </c>
      <c r="L147" s="84" t="b">
        <v>0</v>
      </c>
    </row>
    <row r="148" spans="1:12" ht="15">
      <c r="A148" s="84" t="s">
        <v>2645</v>
      </c>
      <c r="B148" s="84" t="s">
        <v>2646</v>
      </c>
      <c r="C148" s="84">
        <v>2</v>
      </c>
      <c r="D148" s="118">
        <v>0.0018302271322761176</v>
      </c>
      <c r="E148" s="118">
        <v>2.964495339555093</v>
      </c>
      <c r="F148" s="84" t="s">
        <v>2726</v>
      </c>
      <c r="G148" s="84" t="b">
        <v>0</v>
      </c>
      <c r="H148" s="84" t="b">
        <v>0</v>
      </c>
      <c r="I148" s="84" t="b">
        <v>0</v>
      </c>
      <c r="J148" s="84" t="b">
        <v>0</v>
      </c>
      <c r="K148" s="84" t="b">
        <v>0</v>
      </c>
      <c r="L148" s="84" t="b">
        <v>0</v>
      </c>
    </row>
    <row r="149" spans="1:12" ht="15">
      <c r="A149" s="84" t="s">
        <v>2646</v>
      </c>
      <c r="B149" s="84" t="s">
        <v>2592</v>
      </c>
      <c r="C149" s="84">
        <v>2</v>
      </c>
      <c r="D149" s="118">
        <v>0.0018302271322761176</v>
      </c>
      <c r="E149" s="118">
        <v>2.6634653438911116</v>
      </c>
      <c r="F149" s="84" t="s">
        <v>2726</v>
      </c>
      <c r="G149" s="84" t="b">
        <v>0</v>
      </c>
      <c r="H149" s="84" t="b">
        <v>0</v>
      </c>
      <c r="I149" s="84" t="b">
        <v>0</v>
      </c>
      <c r="J149" s="84" t="b">
        <v>0</v>
      </c>
      <c r="K149" s="84" t="b">
        <v>0</v>
      </c>
      <c r="L149" s="84" t="b">
        <v>0</v>
      </c>
    </row>
    <row r="150" spans="1:12" ht="15">
      <c r="A150" s="84" t="s">
        <v>2592</v>
      </c>
      <c r="B150" s="84" t="s">
        <v>2584</v>
      </c>
      <c r="C150" s="84">
        <v>2</v>
      </c>
      <c r="D150" s="118">
        <v>0.0018302271322761176</v>
      </c>
      <c r="E150" s="118">
        <v>2.2655253352190736</v>
      </c>
      <c r="F150" s="84" t="s">
        <v>2726</v>
      </c>
      <c r="G150" s="84" t="b">
        <v>0</v>
      </c>
      <c r="H150" s="84" t="b">
        <v>0</v>
      </c>
      <c r="I150" s="84" t="b">
        <v>0</v>
      </c>
      <c r="J150" s="84" t="b">
        <v>0</v>
      </c>
      <c r="K150" s="84" t="b">
        <v>0</v>
      </c>
      <c r="L150" s="84" t="b">
        <v>0</v>
      </c>
    </row>
    <row r="151" spans="1:12" ht="15">
      <c r="A151" s="84" t="s">
        <v>2584</v>
      </c>
      <c r="B151" s="84" t="s">
        <v>2647</v>
      </c>
      <c r="C151" s="84">
        <v>2</v>
      </c>
      <c r="D151" s="118">
        <v>0.0018302271322761176</v>
      </c>
      <c r="E151" s="118">
        <v>2.566555330883055</v>
      </c>
      <c r="F151" s="84" t="s">
        <v>2726</v>
      </c>
      <c r="G151" s="84" t="b">
        <v>0</v>
      </c>
      <c r="H151" s="84" t="b">
        <v>0</v>
      </c>
      <c r="I151" s="84" t="b">
        <v>0</v>
      </c>
      <c r="J151" s="84" t="b">
        <v>0</v>
      </c>
      <c r="K151" s="84" t="b">
        <v>0</v>
      </c>
      <c r="L151" s="84" t="b">
        <v>0</v>
      </c>
    </row>
    <row r="152" spans="1:12" ht="15">
      <c r="A152" s="84" t="s">
        <v>2647</v>
      </c>
      <c r="B152" s="84" t="s">
        <v>2129</v>
      </c>
      <c r="C152" s="84">
        <v>2</v>
      </c>
      <c r="D152" s="118">
        <v>0.0018302271322761176</v>
      </c>
      <c r="E152" s="118">
        <v>1.7603753568991678</v>
      </c>
      <c r="F152" s="84" t="s">
        <v>2726</v>
      </c>
      <c r="G152" s="84" t="b">
        <v>0</v>
      </c>
      <c r="H152" s="84" t="b">
        <v>0</v>
      </c>
      <c r="I152" s="84" t="b">
        <v>0</v>
      </c>
      <c r="J152" s="84" t="b">
        <v>0</v>
      </c>
      <c r="K152" s="84" t="b">
        <v>0</v>
      </c>
      <c r="L152" s="84" t="b">
        <v>0</v>
      </c>
    </row>
    <row r="153" spans="1:12" ht="15">
      <c r="A153" s="84" t="s">
        <v>2129</v>
      </c>
      <c r="B153" s="84" t="s">
        <v>2157</v>
      </c>
      <c r="C153" s="84">
        <v>2</v>
      </c>
      <c r="D153" s="118">
        <v>0.0018302271322761176</v>
      </c>
      <c r="E153" s="118">
        <v>0.40819283878780543</v>
      </c>
      <c r="F153" s="84" t="s">
        <v>2726</v>
      </c>
      <c r="G153" s="84" t="b">
        <v>0</v>
      </c>
      <c r="H153" s="84" t="b">
        <v>0</v>
      </c>
      <c r="I153" s="84" t="b">
        <v>0</v>
      </c>
      <c r="J153" s="84" t="b">
        <v>0</v>
      </c>
      <c r="K153" s="84" t="b">
        <v>0</v>
      </c>
      <c r="L153" s="84" t="b">
        <v>0</v>
      </c>
    </row>
    <row r="154" spans="1:12" ht="15">
      <c r="A154" s="84" t="s">
        <v>2650</v>
      </c>
      <c r="B154" s="84" t="s">
        <v>2181</v>
      </c>
      <c r="C154" s="84">
        <v>2</v>
      </c>
      <c r="D154" s="118">
        <v>0.0018302271322761176</v>
      </c>
      <c r="E154" s="118">
        <v>1.5934274772833563</v>
      </c>
      <c r="F154" s="84" t="s">
        <v>2726</v>
      </c>
      <c r="G154" s="84" t="b">
        <v>0</v>
      </c>
      <c r="H154" s="84" t="b">
        <v>0</v>
      </c>
      <c r="I154" s="84" t="b">
        <v>0</v>
      </c>
      <c r="J154" s="84" t="b">
        <v>0</v>
      </c>
      <c r="K154" s="84" t="b">
        <v>0</v>
      </c>
      <c r="L154" s="84" t="b">
        <v>0</v>
      </c>
    </row>
    <row r="155" spans="1:12" ht="15">
      <c r="A155" s="84" t="s">
        <v>2157</v>
      </c>
      <c r="B155" s="84" t="s">
        <v>2602</v>
      </c>
      <c r="C155" s="84">
        <v>2</v>
      </c>
      <c r="D155" s="118">
        <v>0.0018302271322761176</v>
      </c>
      <c r="E155" s="118">
        <v>1.445981399677205</v>
      </c>
      <c r="F155" s="84" t="s">
        <v>2726</v>
      </c>
      <c r="G155" s="84" t="b">
        <v>0</v>
      </c>
      <c r="H155" s="84" t="b">
        <v>0</v>
      </c>
      <c r="I155" s="84" t="b">
        <v>0</v>
      </c>
      <c r="J155" s="84" t="b">
        <v>0</v>
      </c>
      <c r="K155" s="84" t="b">
        <v>0</v>
      </c>
      <c r="L155" s="84" t="b">
        <v>0</v>
      </c>
    </row>
    <row r="156" spans="1:12" ht="15">
      <c r="A156" s="84" t="s">
        <v>353</v>
      </c>
      <c r="B156" s="84" t="s">
        <v>2604</v>
      </c>
      <c r="C156" s="84">
        <v>2</v>
      </c>
      <c r="D156" s="118">
        <v>0.0018302271322761176</v>
      </c>
      <c r="E156" s="118">
        <v>2.7884040804994115</v>
      </c>
      <c r="F156" s="84" t="s">
        <v>2726</v>
      </c>
      <c r="G156" s="84" t="b">
        <v>0</v>
      </c>
      <c r="H156" s="84" t="b">
        <v>0</v>
      </c>
      <c r="I156" s="84" t="b">
        <v>0</v>
      </c>
      <c r="J156" s="84" t="b">
        <v>0</v>
      </c>
      <c r="K156" s="84" t="b">
        <v>0</v>
      </c>
      <c r="L156" s="84" t="b">
        <v>0</v>
      </c>
    </row>
    <row r="157" spans="1:12" ht="15">
      <c r="A157" s="84" t="s">
        <v>2604</v>
      </c>
      <c r="B157" s="84" t="s">
        <v>2178</v>
      </c>
      <c r="C157" s="84">
        <v>2</v>
      </c>
      <c r="D157" s="118">
        <v>0.0018302271322761176</v>
      </c>
      <c r="E157" s="118">
        <v>1.3041042411526256</v>
      </c>
      <c r="F157" s="84" t="s">
        <v>2726</v>
      </c>
      <c r="G157" s="84" t="b">
        <v>0</v>
      </c>
      <c r="H157" s="84" t="b">
        <v>0</v>
      </c>
      <c r="I157" s="84" t="b">
        <v>0</v>
      </c>
      <c r="J157" s="84" t="b">
        <v>0</v>
      </c>
      <c r="K157" s="84" t="b">
        <v>0</v>
      </c>
      <c r="L157" s="84" t="b">
        <v>0</v>
      </c>
    </row>
    <row r="158" spans="1:12" ht="15">
      <c r="A158" s="84" t="s">
        <v>2178</v>
      </c>
      <c r="B158" s="84" t="s">
        <v>2605</v>
      </c>
      <c r="C158" s="84">
        <v>2</v>
      </c>
      <c r="D158" s="118">
        <v>0.0018302271322761176</v>
      </c>
      <c r="E158" s="118">
        <v>1.3904640718273737</v>
      </c>
      <c r="F158" s="84" t="s">
        <v>2726</v>
      </c>
      <c r="G158" s="84" t="b">
        <v>0</v>
      </c>
      <c r="H158" s="84" t="b">
        <v>0</v>
      </c>
      <c r="I158" s="84" t="b">
        <v>0</v>
      </c>
      <c r="J158" s="84" t="b">
        <v>0</v>
      </c>
      <c r="K158" s="84" t="b">
        <v>0</v>
      </c>
      <c r="L158" s="84" t="b">
        <v>0</v>
      </c>
    </row>
    <row r="159" spans="1:12" ht="15">
      <c r="A159" s="84" t="s">
        <v>2605</v>
      </c>
      <c r="B159" s="84" t="s">
        <v>352</v>
      </c>
      <c r="C159" s="84">
        <v>2</v>
      </c>
      <c r="D159" s="118">
        <v>0.0018302271322761176</v>
      </c>
      <c r="E159" s="118">
        <v>2.61231282144373</v>
      </c>
      <c r="F159" s="84" t="s">
        <v>2726</v>
      </c>
      <c r="G159" s="84" t="b">
        <v>0</v>
      </c>
      <c r="H159" s="84" t="b">
        <v>0</v>
      </c>
      <c r="I159" s="84" t="b">
        <v>0</v>
      </c>
      <c r="J159" s="84" t="b">
        <v>0</v>
      </c>
      <c r="K159" s="84" t="b">
        <v>0</v>
      </c>
      <c r="L159" s="84" t="b">
        <v>0</v>
      </c>
    </row>
    <row r="160" spans="1:12" ht="15">
      <c r="A160" s="84" t="s">
        <v>352</v>
      </c>
      <c r="B160" s="84" t="s">
        <v>275</v>
      </c>
      <c r="C160" s="84">
        <v>2</v>
      </c>
      <c r="D160" s="118">
        <v>0.0018302271322761176</v>
      </c>
      <c r="E160" s="118">
        <v>2.7884040804994115</v>
      </c>
      <c r="F160" s="84" t="s">
        <v>2726</v>
      </c>
      <c r="G160" s="84" t="b">
        <v>0</v>
      </c>
      <c r="H160" s="84" t="b">
        <v>0</v>
      </c>
      <c r="I160" s="84" t="b">
        <v>0</v>
      </c>
      <c r="J160" s="84" t="b">
        <v>0</v>
      </c>
      <c r="K160" s="84" t="b">
        <v>0</v>
      </c>
      <c r="L160" s="84" t="b">
        <v>0</v>
      </c>
    </row>
    <row r="161" spans="1:12" ht="15">
      <c r="A161" s="84" t="s">
        <v>275</v>
      </c>
      <c r="B161" s="84" t="s">
        <v>255</v>
      </c>
      <c r="C161" s="84">
        <v>2</v>
      </c>
      <c r="D161" s="118">
        <v>0.0018302271322761176</v>
      </c>
      <c r="E161" s="118">
        <v>2.48737408483543</v>
      </c>
      <c r="F161" s="84" t="s">
        <v>2726</v>
      </c>
      <c r="G161" s="84" t="b">
        <v>0</v>
      </c>
      <c r="H161" s="84" t="b">
        <v>0</v>
      </c>
      <c r="I161" s="84" t="b">
        <v>0</v>
      </c>
      <c r="J161" s="84" t="b">
        <v>0</v>
      </c>
      <c r="K161" s="84" t="b">
        <v>0</v>
      </c>
      <c r="L161" s="84" t="b">
        <v>0</v>
      </c>
    </row>
    <row r="162" spans="1:12" ht="15">
      <c r="A162" s="84" t="s">
        <v>255</v>
      </c>
      <c r="B162" s="84" t="s">
        <v>351</v>
      </c>
      <c r="C162" s="84">
        <v>2</v>
      </c>
      <c r="D162" s="118">
        <v>0.0018302271322761176</v>
      </c>
      <c r="E162" s="118">
        <v>1.8589851547851186</v>
      </c>
      <c r="F162" s="84" t="s">
        <v>2726</v>
      </c>
      <c r="G162" s="84" t="b">
        <v>0</v>
      </c>
      <c r="H162" s="84" t="b">
        <v>0</v>
      </c>
      <c r="I162" s="84" t="b">
        <v>0</v>
      </c>
      <c r="J162" s="84" t="b">
        <v>0</v>
      </c>
      <c r="K162" s="84" t="b">
        <v>0</v>
      </c>
      <c r="L162" s="84" t="b">
        <v>0</v>
      </c>
    </row>
    <row r="163" spans="1:12" ht="15">
      <c r="A163" s="84" t="s">
        <v>351</v>
      </c>
      <c r="B163" s="84" t="s">
        <v>350</v>
      </c>
      <c r="C163" s="84">
        <v>2</v>
      </c>
      <c r="D163" s="118">
        <v>0.0018302271322761176</v>
      </c>
      <c r="E163" s="118">
        <v>2.61231282144373</v>
      </c>
      <c r="F163" s="84" t="s">
        <v>2726</v>
      </c>
      <c r="G163" s="84" t="b">
        <v>0</v>
      </c>
      <c r="H163" s="84" t="b">
        <v>0</v>
      </c>
      <c r="I163" s="84" t="b">
        <v>0</v>
      </c>
      <c r="J163" s="84" t="b">
        <v>0</v>
      </c>
      <c r="K163" s="84" t="b">
        <v>0</v>
      </c>
      <c r="L163" s="84" t="b">
        <v>0</v>
      </c>
    </row>
    <row r="164" spans="1:12" ht="15">
      <c r="A164" s="84" t="s">
        <v>348</v>
      </c>
      <c r="B164" s="84" t="s">
        <v>347</v>
      </c>
      <c r="C164" s="84">
        <v>2</v>
      </c>
      <c r="D164" s="118">
        <v>0.0018302271322761176</v>
      </c>
      <c r="E164" s="118">
        <v>2.48737408483543</v>
      </c>
      <c r="F164" s="84" t="s">
        <v>2726</v>
      </c>
      <c r="G164" s="84" t="b">
        <v>0</v>
      </c>
      <c r="H164" s="84" t="b">
        <v>0</v>
      </c>
      <c r="I164" s="84" t="b">
        <v>0</v>
      </c>
      <c r="J164" s="84" t="b">
        <v>0</v>
      </c>
      <c r="K164" s="84" t="b">
        <v>0</v>
      </c>
      <c r="L164" s="84" t="b">
        <v>0</v>
      </c>
    </row>
    <row r="165" spans="1:12" ht="15">
      <c r="A165" s="84" t="s">
        <v>317</v>
      </c>
      <c r="B165" s="84" t="s">
        <v>316</v>
      </c>
      <c r="C165" s="84">
        <v>2</v>
      </c>
      <c r="D165" s="118">
        <v>0.0018302271322761176</v>
      </c>
      <c r="E165" s="118">
        <v>2.964495339555093</v>
      </c>
      <c r="F165" s="84" t="s">
        <v>2726</v>
      </c>
      <c r="G165" s="84" t="b">
        <v>0</v>
      </c>
      <c r="H165" s="84" t="b">
        <v>0</v>
      </c>
      <c r="I165" s="84" t="b">
        <v>0</v>
      </c>
      <c r="J165" s="84" t="b">
        <v>0</v>
      </c>
      <c r="K165" s="84" t="b">
        <v>0</v>
      </c>
      <c r="L165" s="84" t="b">
        <v>0</v>
      </c>
    </row>
    <row r="166" spans="1:12" ht="15">
      <c r="A166" s="84" t="s">
        <v>268</v>
      </c>
      <c r="B166" s="84" t="s">
        <v>2179</v>
      </c>
      <c r="C166" s="84">
        <v>2</v>
      </c>
      <c r="D166" s="118">
        <v>0.0018302271322761176</v>
      </c>
      <c r="E166" s="118">
        <v>0.5815782044675617</v>
      </c>
      <c r="F166" s="84" t="s">
        <v>2726</v>
      </c>
      <c r="G166" s="84" t="b">
        <v>0</v>
      </c>
      <c r="H166" s="84" t="b">
        <v>0</v>
      </c>
      <c r="I166" s="84" t="b">
        <v>0</v>
      </c>
      <c r="J166" s="84" t="b">
        <v>0</v>
      </c>
      <c r="K166" s="84" t="b">
        <v>0</v>
      </c>
      <c r="L166" s="84" t="b">
        <v>0</v>
      </c>
    </row>
    <row r="167" spans="1:12" ht="15">
      <c r="A167" s="84" t="s">
        <v>2183</v>
      </c>
      <c r="B167" s="84" t="s">
        <v>2652</v>
      </c>
      <c r="C167" s="84">
        <v>2</v>
      </c>
      <c r="D167" s="118">
        <v>0.0018302271322761176</v>
      </c>
      <c r="E167" s="118">
        <v>1.8675853265470361</v>
      </c>
      <c r="F167" s="84" t="s">
        <v>2726</v>
      </c>
      <c r="G167" s="84" t="b">
        <v>0</v>
      </c>
      <c r="H167" s="84" t="b">
        <v>0</v>
      </c>
      <c r="I167" s="84" t="b">
        <v>0</v>
      </c>
      <c r="J167" s="84" t="b">
        <v>0</v>
      </c>
      <c r="K167" s="84" t="b">
        <v>0</v>
      </c>
      <c r="L167" s="84" t="b">
        <v>0</v>
      </c>
    </row>
    <row r="168" spans="1:12" ht="15">
      <c r="A168" s="84" t="s">
        <v>2591</v>
      </c>
      <c r="B168" s="84" t="s">
        <v>2654</v>
      </c>
      <c r="C168" s="84">
        <v>2</v>
      </c>
      <c r="D168" s="118">
        <v>0.0018302271322761176</v>
      </c>
      <c r="E168" s="118">
        <v>2.6634653438911116</v>
      </c>
      <c r="F168" s="84" t="s">
        <v>2726</v>
      </c>
      <c r="G168" s="84" t="b">
        <v>0</v>
      </c>
      <c r="H168" s="84" t="b">
        <v>0</v>
      </c>
      <c r="I168" s="84" t="b">
        <v>0</v>
      </c>
      <c r="J168" s="84" t="b">
        <v>0</v>
      </c>
      <c r="K168" s="84" t="b">
        <v>0</v>
      </c>
      <c r="L168" s="84" t="b">
        <v>0</v>
      </c>
    </row>
    <row r="169" spans="1:12" ht="15">
      <c r="A169" s="84" t="s">
        <v>2655</v>
      </c>
      <c r="B169" s="84" t="s">
        <v>2185</v>
      </c>
      <c r="C169" s="84">
        <v>2</v>
      </c>
      <c r="D169" s="118">
        <v>0.0018302271322761176</v>
      </c>
      <c r="E169" s="118">
        <v>2.2241326500608487</v>
      </c>
      <c r="F169" s="84" t="s">
        <v>2726</v>
      </c>
      <c r="G169" s="84" t="b">
        <v>1</v>
      </c>
      <c r="H169" s="84" t="b">
        <v>0</v>
      </c>
      <c r="I169" s="84" t="b">
        <v>0</v>
      </c>
      <c r="J169" s="84" t="b">
        <v>0</v>
      </c>
      <c r="K169" s="84" t="b">
        <v>0</v>
      </c>
      <c r="L169" s="84" t="b">
        <v>0</v>
      </c>
    </row>
    <row r="170" spans="1:12" ht="15">
      <c r="A170" s="84" t="s">
        <v>2185</v>
      </c>
      <c r="B170" s="84" t="s">
        <v>2184</v>
      </c>
      <c r="C170" s="84">
        <v>2</v>
      </c>
      <c r="D170" s="118">
        <v>0.0018302271322761176</v>
      </c>
      <c r="E170" s="118">
        <v>1.3490713866691488</v>
      </c>
      <c r="F170" s="84" t="s">
        <v>2726</v>
      </c>
      <c r="G170" s="84" t="b">
        <v>0</v>
      </c>
      <c r="H170" s="84" t="b">
        <v>0</v>
      </c>
      <c r="I170" s="84" t="b">
        <v>0</v>
      </c>
      <c r="J170" s="84" t="b">
        <v>0</v>
      </c>
      <c r="K170" s="84" t="b">
        <v>0</v>
      </c>
      <c r="L170" s="84" t="b">
        <v>0</v>
      </c>
    </row>
    <row r="171" spans="1:12" ht="15">
      <c r="A171" s="84" t="s">
        <v>2187</v>
      </c>
      <c r="B171" s="84" t="s">
        <v>2578</v>
      </c>
      <c r="C171" s="84">
        <v>2</v>
      </c>
      <c r="D171" s="118">
        <v>0.0018302271322761176</v>
      </c>
      <c r="E171" s="118">
        <v>1.7470113953411863</v>
      </c>
      <c r="F171" s="84" t="s">
        <v>2726</v>
      </c>
      <c r="G171" s="84" t="b">
        <v>0</v>
      </c>
      <c r="H171" s="84" t="b">
        <v>0</v>
      </c>
      <c r="I171" s="84" t="b">
        <v>0</v>
      </c>
      <c r="J171" s="84" t="b">
        <v>0</v>
      </c>
      <c r="K171" s="84" t="b">
        <v>0</v>
      </c>
      <c r="L171" s="84" t="b">
        <v>0</v>
      </c>
    </row>
    <row r="172" spans="1:12" ht="15">
      <c r="A172" s="84" t="s">
        <v>2578</v>
      </c>
      <c r="B172" s="84" t="s">
        <v>2656</v>
      </c>
      <c r="C172" s="84">
        <v>2</v>
      </c>
      <c r="D172" s="118">
        <v>0.0018302271322761176</v>
      </c>
      <c r="E172" s="118">
        <v>2.6634653438911116</v>
      </c>
      <c r="F172" s="84" t="s">
        <v>2726</v>
      </c>
      <c r="G172" s="84" t="b">
        <v>0</v>
      </c>
      <c r="H172" s="84" t="b">
        <v>0</v>
      </c>
      <c r="I172" s="84" t="b">
        <v>0</v>
      </c>
      <c r="J172" s="84" t="b">
        <v>0</v>
      </c>
      <c r="K172" s="84" t="b">
        <v>0</v>
      </c>
      <c r="L172" s="84" t="b">
        <v>0</v>
      </c>
    </row>
    <row r="173" spans="1:12" ht="15">
      <c r="A173" s="84" t="s">
        <v>2656</v>
      </c>
      <c r="B173" s="84" t="s">
        <v>2188</v>
      </c>
      <c r="C173" s="84">
        <v>2</v>
      </c>
      <c r="D173" s="118">
        <v>0.0018302271322761176</v>
      </c>
      <c r="E173" s="118">
        <v>1.7214572908687982</v>
      </c>
      <c r="F173" s="84" t="s">
        <v>2726</v>
      </c>
      <c r="G173" s="84" t="b">
        <v>0</v>
      </c>
      <c r="H173" s="84" t="b">
        <v>0</v>
      </c>
      <c r="I173" s="84" t="b">
        <v>0</v>
      </c>
      <c r="J173" s="84" t="b">
        <v>0</v>
      </c>
      <c r="K173" s="84" t="b">
        <v>0</v>
      </c>
      <c r="L173" s="84" t="b">
        <v>0</v>
      </c>
    </row>
    <row r="174" spans="1:12" ht="15">
      <c r="A174" s="84" t="s">
        <v>2178</v>
      </c>
      <c r="B174" s="84" t="s">
        <v>2657</v>
      </c>
      <c r="C174" s="84">
        <v>2</v>
      </c>
      <c r="D174" s="118">
        <v>0.0018302271322761176</v>
      </c>
      <c r="E174" s="118">
        <v>1.566555330883055</v>
      </c>
      <c r="F174" s="84" t="s">
        <v>2726</v>
      </c>
      <c r="G174" s="84" t="b">
        <v>0</v>
      </c>
      <c r="H174" s="84" t="b">
        <v>0</v>
      </c>
      <c r="I174" s="84" t="b">
        <v>0</v>
      </c>
      <c r="J174" s="84" t="b">
        <v>0</v>
      </c>
      <c r="K174" s="84" t="b">
        <v>0</v>
      </c>
      <c r="L174" s="84" t="b">
        <v>0</v>
      </c>
    </row>
    <row r="175" spans="1:12" ht="15">
      <c r="A175" s="84" t="s">
        <v>2660</v>
      </c>
      <c r="B175" s="84" t="s">
        <v>2613</v>
      </c>
      <c r="C175" s="84">
        <v>2</v>
      </c>
      <c r="D175" s="118">
        <v>0.0018302271322761176</v>
      </c>
      <c r="E175" s="118">
        <v>2.7884040804994115</v>
      </c>
      <c r="F175" s="84" t="s">
        <v>2726</v>
      </c>
      <c r="G175" s="84" t="b">
        <v>0</v>
      </c>
      <c r="H175" s="84" t="b">
        <v>0</v>
      </c>
      <c r="I175" s="84" t="b">
        <v>0</v>
      </c>
      <c r="J175" s="84" t="b">
        <v>0</v>
      </c>
      <c r="K175" s="84" t="b">
        <v>0</v>
      </c>
      <c r="L175" s="84" t="b">
        <v>0</v>
      </c>
    </row>
    <row r="176" spans="1:12" ht="15">
      <c r="A176" s="84" t="s">
        <v>2614</v>
      </c>
      <c r="B176" s="84" t="s">
        <v>2661</v>
      </c>
      <c r="C176" s="84">
        <v>2</v>
      </c>
      <c r="D176" s="118">
        <v>0.0018302271322761176</v>
      </c>
      <c r="E176" s="118">
        <v>2.7884040804994115</v>
      </c>
      <c r="F176" s="84" t="s">
        <v>2726</v>
      </c>
      <c r="G176" s="84" t="b">
        <v>0</v>
      </c>
      <c r="H176" s="84" t="b">
        <v>0</v>
      </c>
      <c r="I176" s="84" t="b">
        <v>0</v>
      </c>
      <c r="J176" s="84" t="b">
        <v>0</v>
      </c>
      <c r="K176" s="84" t="b">
        <v>0</v>
      </c>
      <c r="L176" s="84" t="b">
        <v>0</v>
      </c>
    </row>
    <row r="177" spans="1:12" ht="15">
      <c r="A177" s="84" t="s">
        <v>2661</v>
      </c>
      <c r="B177" s="84" t="s">
        <v>2577</v>
      </c>
      <c r="C177" s="84">
        <v>2</v>
      </c>
      <c r="D177" s="118">
        <v>0.0018302271322761176</v>
      </c>
      <c r="E177" s="118">
        <v>2.420427295204817</v>
      </c>
      <c r="F177" s="84" t="s">
        <v>2726</v>
      </c>
      <c r="G177" s="84" t="b">
        <v>0</v>
      </c>
      <c r="H177" s="84" t="b">
        <v>0</v>
      </c>
      <c r="I177" s="84" t="b">
        <v>0</v>
      </c>
      <c r="J177" s="84" t="b">
        <v>0</v>
      </c>
      <c r="K177" s="84" t="b">
        <v>0</v>
      </c>
      <c r="L177" s="84" t="b">
        <v>0</v>
      </c>
    </row>
    <row r="178" spans="1:12" ht="15">
      <c r="A178" s="84" t="s">
        <v>2577</v>
      </c>
      <c r="B178" s="84" t="s">
        <v>2662</v>
      </c>
      <c r="C178" s="84">
        <v>2</v>
      </c>
      <c r="D178" s="118">
        <v>0.0018302271322761176</v>
      </c>
      <c r="E178" s="118">
        <v>2.420427295204817</v>
      </c>
      <c r="F178" s="84" t="s">
        <v>2726</v>
      </c>
      <c r="G178" s="84" t="b">
        <v>0</v>
      </c>
      <c r="H178" s="84" t="b">
        <v>0</v>
      </c>
      <c r="I178" s="84" t="b">
        <v>0</v>
      </c>
      <c r="J178" s="84" t="b">
        <v>0</v>
      </c>
      <c r="K178" s="84" t="b">
        <v>0</v>
      </c>
      <c r="L178" s="84" t="b">
        <v>0</v>
      </c>
    </row>
    <row r="179" spans="1:12" ht="15">
      <c r="A179" s="84" t="s">
        <v>2662</v>
      </c>
      <c r="B179" s="84" t="s">
        <v>2611</v>
      </c>
      <c r="C179" s="84">
        <v>2</v>
      </c>
      <c r="D179" s="118">
        <v>0.0018302271322761176</v>
      </c>
      <c r="E179" s="118">
        <v>2.7884040804994115</v>
      </c>
      <c r="F179" s="84" t="s">
        <v>2726</v>
      </c>
      <c r="G179" s="84" t="b">
        <v>0</v>
      </c>
      <c r="H179" s="84" t="b">
        <v>0</v>
      </c>
      <c r="I179" s="84" t="b">
        <v>0</v>
      </c>
      <c r="J179" s="84" t="b">
        <v>0</v>
      </c>
      <c r="K179" s="84" t="b">
        <v>0</v>
      </c>
      <c r="L179" s="84" t="b">
        <v>0</v>
      </c>
    </row>
    <row r="180" spans="1:12" ht="15">
      <c r="A180" s="84" t="s">
        <v>2611</v>
      </c>
      <c r="B180" s="84" t="s">
        <v>2663</v>
      </c>
      <c r="C180" s="84">
        <v>2</v>
      </c>
      <c r="D180" s="118">
        <v>0.0018302271322761176</v>
      </c>
      <c r="E180" s="118">
        <v>2.7884040804994115</v>
      </c>
      <c r="F180" s="84" t="s">
        <v>2726</v>
      </c>
      <c r="G180" s="84" t="b">
        <v>0</v>
      </c>
      <c r="H180" s="84" t="b">
        <v>0</v>
      </c>
      <c r="I180" s="84" t="b">
        <v>0</v>
      </c>
      <c r="J180" s="84" t="b">
        <v>0</v>
      </c>
      <c r="K180" s="84" t="b">
        <v>0</v>
      </c>
      <c r="L180" s="84" t="b">
        <v>0</v>
      </c>
    </row>
    <row r="181" spans="1:12" ht="15">
      <c r="A181" s="84" t="s">
        <v>2663</v>
      </c>
      <c r="B181" s="84" t="s">
        <v>2594</v>
      </c>
      <c r="C181" s="84">
        <v>2</v>
      </c>
      <c r="D181" s="118">
        <v>0.0018302271322761176</v>
      </c>
      <c r="E181" s="118">
        <v>2.6634653438911116</v>
      </c>
      <c r="F181" s="84" t="s">
        <v>2726</v>
      </c>
      <c r="G181" s="84" t="b">
        <v>0</v>
      </c>
      <c r="H181" s="84" t="b">
        <v>0</v>
      </c>
      <c r="I181" s="84" t="b">
        <v>0</v>
      </c>
      <c r="J181" s="84" t="b">
        <v>0</v>
      </c>
      <c r="K181" s="84" t="b">
        <v>0</v>
      </c>
      <c r="L181" s="84" t="b">
        <v>0</v>
      </c>
    </row>
    <row r="182" spans="1:12" ht="15">
      <c r="A182" s="84" t="s">
        <v>2666</v>
      </c>
      <c r="B182" s="84" t="s">
        <v>2580</v>
      </c>
      <c r="C182" s="84">
        <v>2</v>
      </c>
      <c r="D182" s="118">
        <v>0.0018302271322761176</v>
      </c>
      <c r="E182" s="118">
        <v>2.48737408483543</v>
      </c>
      <c r="F182" s="84" t="s">
        <v>2726</v>
      </c>
      <c r="G182" s="84" t="b">
        <v>0</v>
      </c>
      <c r="H182" s="84" t="b">
        <v>0</v>
      </c>
      <c r="I182" s="84" t="b">
        <v>0</v>
      </c>
      <c r="J182" s="84" t="b">
        <v>0</v>
      </c>
      <c r="K182" s="84" t="b">
        <v>0</v>
      </c>
      <c r="L182" s="84" t="b">
        <v>0</v>
      </c>
    </row>
    <row r="183" spans="1:12" ht="15">
      <c r="A183" s="84" t="s">
        <v>295</v>
      </c>
      <c r="B183" s="84" t="s">
        <v>2615</v>
      </c>
      <c r="C183" s="84">
        <v>2</v>
      </c>
      <c r="D183" s="118">
        <v>0.0018302271322761176</v>
      </c>
      <c r="E183" s="118">
        <v>2.61231282144373</v>
      </c>
      <c r="F183" s="84" t="s">
        <v>2726</v>
      </c>
      <c r="G183" s="84" t="b">
        <v>0</v>
      </c>
      <c r="H183" s="84" t="b">
        <v>0</v>
      </c>
      <c r="I183" s="84" t="b">
        <v>0</v>
      </c>
      <c r="J183" s="84" t="b">
        <v>0</v>
      </c>
      <c r="K183" s="84" t="b">
        <v>0</v>
      </c>
      <c r="L183" s="84" t="b">
        <v>0</v>
      </c>
    </row>
    <row r="184" spans="1:12" ht="15">
      <c r="A184" s="84" t="s">
        <v>2615</v>
      </c>
      <c r="B184" s="84" t="s">
        <v>2668</v>
      </c>
      <c r="C184" s="84">
        <v>2</v>
      </c>
      <c r="D184" s="118">
        <v>0.0018302271322761176</v>
      </c>
      <c r="E184" s="118">
        <v>2.7884040804994115</v>
      </c>
      <c r="F184" s="84" t="s">
        <v>2726</v>
      </c>
      <c r="G184" s="84" t="b">
        <v>0</v>
      </c>
      <c r="H184" s="84" t="b">
        <v>0</v>
      </c>
      <c r="I184" s="84" t="b">
        <v>0</v>
      </c>
      <c r="J184" s="84" t="b">
        <v>0</v>
      </c>
      <c r="K184" s="84" t="b">
        <v>0</v>
      </c>
      <c r="L184" s="84" t="b">
        <v>0</v>
      </c>
    </row>
    <row r="185" spans="1:12" ht="15">
      <c r="A185" s="84" t="s">
        <v>2668</v>
      </c>
      <c r="B185" s="84" t="s">
        <v>2669</v>
      </c>
      <c r="C185" s="84">
        <v>2</v>
      </c>
      <c r="D185" s="118">
        <v>0.0018302271322761176</v>
      </c>
      <c r="E185" s="118">
        <v>2.964495339555093</v>
      </c>
      <c r="F185" s="84" t="s">
        <v>2726</v>
      </c>
      <c r="G185" s="84" t="b">
        <v>0</v>
      </c>
      <c r="H185" s="84" t="b">
        <v>0</v>
      </c>
      <c r="I185" s="84" t="b">
        <v>0</v>
      </c>
      <c r="J185" s="84" t="b">
        <v>0</v>
      </c>
      <c r="K185" s="84" t="b">
        <v>0</v>
      </c>
      <c r="L185" s="84" t="b">
        <v>0</v>
      </c>
    </row>
    <row r="186" spans="1:12" ht="15">
      <c r="A186" s="84" t="s">
        <v>2669</v>
      </c>
      <c r="B186" s="84" t="s">
        <v>2670</v>
      </c>
      <c r="C186" s="84">
        <v>2</v>
      </c>
      <c r="D186" s="118">
        <v>0.0018302271322761176</v>
      </c>
      <c r="E186" s="118">
        <v>2.964495339555093</v>
      </c>
      <c r="F186" s="84" t="s">
        <v>2726</v>
      </c>
      <c r="G186" s="84" t="b">
        <v>0</v>
      </c>
      <c r="H186" s="84" t="b">
        <v>0</v>
      </c>
      <c r="I186" s="84" t="b">
        <v>0</v>
      </c>
      <c r="J186" s="84" t="b">
        <v>0</v>
      </c>
      <c r="K186" s="84" t="b">
        <v>0</v>
      </c>
      <c r="L186" s="84" t="b">
        <v>0</v>
      </c>
    </row>
    <row r="187" spans="1:12" ht="15">
      <c r="A187" s="84" t="s">
        <v>2670</v>
      </c>
      <c r="B187" s="84" t="s">
        <v>2671</v>
      </c>
      <c r="C187" s="84">
        <v>2</v>
      </c>
      <c r="D187" s="118">
        <v>0.0018302271322761176</v>
      </c>
      <c r="E187" s="118">
        <v>2.964495339555093</v>
      </c>
      <c r="F187" s="84" t="s">
        <v>2726</v>
      </c>
      <c r="G187" s="84" t="b">
        <v>0</v>
      </c>
      <c r="H187" s="84" t="b">
        <v>0</v>
      </c>
      <c r="I187" s="84" t="b">
        <v>0</v>
      </c>
      <c r="J187" s="84" t="b">
        <v>0</v>
      </c>
      <c r="K187" s="84" t="b">
        <v>0</v>
      </c>
      <c r="L187" s="84" t="b">
        <v>0</v>
      </c>
    </row>
    <row r="188" spans="1:12" ht="15">
      <c r="A188" s="84" t="s">
        <v>2671</v>
      </c>
      <c r="B188" s="84" t="s">
        <v>2215</v>
      </c>
      <c r="C188" s="84">
        <v>2</v>
      </c>
      <c r="D188" s="118">
        <v>0.0018302271322761176</v>
      </c>
      <c r="E188" s="118">
        <v>2.48737408483543</v>
      </c>
      <c r="F188" s="84" t="s">
        <v>2726</v>
      </c>
      <c r="G188" s="84" t="b">
        <v>0</v>
      </c>
      <c r="H188" s="84" t="b">
        <v>0</v>
      </c>
      <c r="I188" s="84" t="b">
        <v>0</v>
      </c>
      <c r="J188" s="84" t="b">
        <v>0</v>
      </c>
      <c r="K188" s="84" t="b">
        <v>0</v>
      </c>
      <c r="L188" s="84" t="b">
        <v>0</v>
      </c>
    </row>
    <row r="189" spans="1:12" ht="15">
      <c r="A189" s="84" t="s">
        <v>2215</v>
      </c>
      <c r="B189" s="84" t="s">
        <v>2672</v>
      </c>
      <c r="C189" s="84">
        <v>2</v>
      </c>
      <c r="D189" s="118">
        <v>0.0018302271322761176</v>
      </c>
      <c r="E189" s="118">
        <v>2.48737408483543</v>
      </c>
      <c r="F189" s="84" t="s">
        <v>2726</v>
      </c>
      <c r="G189" s="84" t="b">
        <v>0</v>
      </c>
      <c r="H189" s="84" t="b">
        <v>0</v>
      </c>
      <c r="I189" s="84" t="b">
        <v>0</v>
      </c>
      <c r="J189" s="84" t="b">
        <v>0</v>
      </c>
      <c r="K189" s="84" t="b">
        <v>0</v>
      </c>
      <c r="L189" s="84" t="b">
        <v>0</v>
      </c>
    </row>
    <row r="190" spans="1:12" ht="15">
      <c r="A190" s="84" t="s">
        <v>2672</v>
      </c>
      <c r="B190" s="84" t="s">
        <v>2673</v>
      </c>
      <c r="C190" s="84">
        <v>2</v>
      </c>
      <c r="D190" s="118">
        <v>0.0018302271322761176</v>
      </c>
      <c r="E190" s="118">
        <v>2.964495339555093</v>
      </c>
      <c r="F190" s="84" t="s">
        <v>2726</v>
      </c>
      <c r="G190" s="84" t="b">
        <v>0</v>
      </c>
      <c r="H190" s="84" t="b">
        <v>0</v>
      </c>
      <c r="I190" s="84" t="b">
        <v>0</v>
      </c>
      <c r="J190" s="84" t="b">
        <v>0</v>
      </c>
      <c r="K190" s="84" t="b">
        <v>0</v>
      </c>
      <c r="L190" s="84" t="b">
        <v>0</v>
      </c>
    </row>
    <row r="191" spans="1:12" ht="15">
      <c r="A191" s="84" t="s">
        <v>2673</v>
      </c>
      <c r="B191" s="84" t="s">
        <v>2674</v>
      </c>
      <c r="C191" s="84">
        <v>2</v>
      </c>
      <c r="D191" s="118">
        <v>0.0018302271322761176</v>
      </c>
      <c r="E191" s="118">
        <v>2.964495339555093</v>
      </c>
      <c r="F191" s="84" t="s">
        <v>2726</v>
      </c>
      <c r="G191" s="84" t="b">
        <v>0</v>
      </c>
      <c r="H191" s="84" t="b">
        <v>0</v>
      </c>
      <c r="I191" s="84" t="b">
        <v>0</v>
      </c>
      <c r="J191" s="84" t="b">
        <v>0</v>
      </c>
      <c r="K191" s="84" t="b">
        <v>0</v>
      </c>
      <c r="L191" s="84" t="b">
        <v>0</v>
      </c>
    </row>
    <row r="192" spans="1:12" ht="15">
      <c r="A192" s="84" t="s">
        <v>2674</v>
      </c>
      <c r="B192" s="84" t="s">
        <v>2616</v>
      </c>
      <c r="C192" s="84">
        <v>2</v>
      </c>
      <c r="D192" s="118">
        <v>0.0018302271322761176</v>
      </c>
      <c r="E192" s="118">
        <v>2.7884040804994115</v>
      </c>
      <c r="F192" s="84" t="s">
        <v>2726</v>
      </c>
      <c r="G192" s="84" t="b">
        <v>0</v>
      </c>
      <c r="H192" s="84" t="b">
        <v>0</v>
      </c>
      <c r="I192" s="84" t="b">
        <v>0</v>
      </c>
      <c r="J192" s="84" t="b">
        <v>1</v>
      </c>
      <c r="K192" s="84" t="b">
        <v>0</v>
      </c>
      <c r="L192" s="84" t="b">
        <v>0</v>
      </c>
    </row>
    <row r="193" spans="1:12" ht="15">
      <c r="A193" s="84" t="s">
        <v>2616</v>
      </c>
      <c r="B193" s="84" t="s">
        <v>2568</v>
      </c>
      <c r="C193" s="84">
        <v>2</v>
      </c>
      <c r="D193" s="118">
        <v>0.0018302271322761176</v>
      </c>
      <c r="E193" s="118">
        <v>2.0894340761633927</v>
      </c>
      <c r="F193" s="84" t="s">
        <v>2726</v>
      </c>
      <c r="G193" s="84" t="b">
        <v>1</v>
      </c>
      <c r="H193" s="84" t="b">
        <v>0</v>
      </c>
      <c r="I193" s="84" t="b">
        <v>0</v>
      </c>
      <c r="J193" s="84" t="b">
        <v>0</v>
      </c>
      <c r="K193" s="84" t="b">
        <v>0</v>
      </c>
      <c r="L193" s="84" t="b">
        <v>0</v>
      </c>
    </row>
    <row r="194" spans="1:12" ht="15">
      <c r="A194" s="84" t="s">
        <v>2568</v>
      </c>
      <c r="B194" s="84" t="s">
        <v>2675</v>
      </c>
      <c r="C194" s="84">
        <v>2</v>
      </c>
      <c r="D194" s="118">
        <v>0.0018302271322761176</v>
      </c>
      <c r="E194" s="118">
        <v>2.2655253352190736</v>
      </c>
      <c r="F194" s="84" t="s">
        <v>2726</v>
      </c>
      <c r="G194" s="84" t="b">
        <v>0</v>
      </c>
      <c r="H194" s="84" t="b">
        <v>0</v>
      </c>
      <c r="I194" s="84" t="b">
        <v>0</v>
      </c>
      <c r="J194" s="84" t="b">
        <v>0</v>
      </c>
      <c r="K194" s="84" t="b">
        <v>0</v>
      </c>
      <c r="L194" s="84" t="b">
        <v>0</v>
      </c>
    </row>
    <row r="195" spans="1:12" ht="15">
      <c r="A195" s="84" t="s">
        <v>2568</v>
      </c>
      <c r="B195" s="84" t="s">
        <v>2567</v>
      </c>
      <c r="C195" s="84">
        <v>2</v>
      </c>
      <c r="D195" s="118">
        <v>0.0018302271322761176</v>
      </c>
      <c r="E195" s="118">
        <v>1.6634653438911116</v>
      </c>
      <c r="F195" s="84" t="s">
        <v>2726</v>
      </c>
      <c r="G195" s="84" t="b">
        <v>0</v>
      </c>
      <c r="H195" s="84" t="b">
        <v>0</v>
      </c>
      <c r="I195" s="84" t="b">
        <v>0</v>
      </c>
      <c r="J195" s="84" t="b">
        <v>0</v>
      </c>
      <c r="K195" s="84" t="b">
        <v>0</v>
      </c>
      <c r="L195" s="84" t="b">
        <v>0</v>
      </c>
    </row>
    <row r="196" spans="1:12" ht="15">
      <c r="A196" s="84" t="s">
        <v>2683</v>
      </c>
      <c r="B196" s="84" t="s">
        <v>2684</v>
      </c>
      <c r="C196" s="84">
        <v>2</v>
      </c>
      <c r="D196" s="118">
        <v>0.0018302271322761176</v>
      </c>
      <c r="E196" s="118">
        <v>2.964495339555093</v>
      </c>
      <c r="F196" s="84" t="s">
        <v>2726</v>
      </c>
      <c r="G196" s="84" t="b">
        <v>0</v>
      </c>
      <c r="H196" s="84" t="b">
        <v>0</v>
      </c>
      <c r="I196" s="84" t="b">
        <v>0</v>
      </c>
      <c r="J196" s="84" t="b">
        <v>0</v>
      </c>
      <c r="K196" s="84" t="b">
        <v>0</v>
      </c>
      <c r="L196" s="84" t="b">
        <v>0</v>
      </c>
    </row>
    <row r="197" spans="1:12" ht="15">
      <c r="A197" s="84" t="s">
        <v>2684</v>
      </c>
      <c r="B197" s="84" t="s">
        <v>2685</v>
      </c>
      <c r="C197" s="84">
        <v>2</v>
      </c>
      <c r="D197" s="118">
        <v>0.0018302271322761176</v>
      </c>
      <c r="E197" s="118">
        <v>2.964495339555093</v>
      </c>
      <c r="F197" s="84" t="s">
        <v>2726</v>
      </c>
      <c r="G197" s="84" t="b">
        <v>0</v>
      </c>
      <c r="H197" s="84" t="b">
        <v>0</v>
      </c>
      <c r="I197" s="84" t="b">
        <v>0</v>
      </c>
      <c r="J197" s="84" t="b">
        <v>0</v>
      </c>
      <c r="K197" s="84" t="b">
        <v>0</v>
      </c>
      <c r="L197" s="84" t="b">
        <v>0</v>
      </c>
    </row>
    <row r="198" spans="1:12" ht="15">
      <c r="A198" s="84" t="s">
        <v>2685</v>
      </c>
      <c r="B198" s="84" t="s">
        <v>2579</v>
      </c>
      <c r="C198" s="84">
        <v>2</v>
      </c>
      <c r="D198" s="118">
        <v>0.0018302271322761176</v>
      </c>
      <c r="E198" s="118">
        <v>2.48737408483543</v>
      </c>
      <c r="F198" s="84" t="s">
        <v>2726</v>
      </c>
      <c r="G198" s="84" t="b">
        <v>0</v>
      </c>
      <c r="H198" s="84" t="b">
        <v>0</v>
      </c>
      <c r="I198" s="84" t="b">
        <v>0</v>
      </c>
      <c r="J198" s="84" t="b">
        <v>0</v>
      </c>
      <c r="K198" s="84" t="b">
        <v>0</v>
      </c>
      <c r="L198" s="84" t="b">
        <v>0</v>
      </c>
    </row>
    <row r="199" spans="1:12" ht="15">
      <c r="A199" s="84" t="s">
        <v>2579</v>
      </c>
      <c r="B199" s="84" t="s">
        <v>2183</v>
      </c>
      <c r="C199" s="84">
        <v>2</v>
      </c>
      <c r="D199" s="118">
        <v>0.0018302271322761176</v>
      </c>
      <c r="E199" s="118">
        <v>1.1549356249198248</v>
      </c>
      <c r="F199" s="84" t="s">
        <v>2726</v>
      </c>
      <c r="G199" s="84" t="b">
        <v>0</v>
      </c>
      <c r="H199" s="84" t="b">
        <v>0</v>
      </c>
      <c r="I199" s="84" t="b">
        <v>0</v>
      </c>
      <c r="J199" s="84" t="b">
        <v>0</v>
      </c>
      <c r="K199" s="84" t="b">
        <v>0</v>
      </c>
      <c r="L199" s="84" t="b">
        <v>0</v>
      </c>
    </row>
    <row r="200" spans="1:12" ht="15">
      <c r="A200" s="84" t="s">
        <v>2618</v>
      </c>
      <c r="B200" s="84" t="s">
        <v>2224</v>
      </c>
      <c r="C200" s="84">
        <v>2</v>
      </c>
      <c r="D200" s="118">
        <v>0.0018302271322761176</v>
      </c>
      <c r="E200" s="118">
        <v>2.244336036149136</v>
      </c>
      <c r="F200" s="84" t="s">
        <v>2726</v>
      </c>
      <c r="G200" s="84" t="b">
        <v>0</v>
      </c>
      <c r="H200" s="84" t="b">
        <v>0</v>
      </c>
      <c r="I200" s="84" t="b">
        <v>0</v>
      </c>
      <c r="J200" s="84" t="b">
        <v>0</v>
      </c>
      <c r="K200" s="84" t="b">
        <v>0</v>
      </c>
      <c r="L200" s="84" t="b">
        <v>0</v>
      </c>
    </row>
    <row r="201" spans="1:12" ht="15">
      <c r="A201" s="84" t="s">
        <v>2224</v>
      </c>
      <c r="B201" s="84" t="s">
        <v>2687</v>
      </c>
      <c r="C201" s="84">
        <v>2</v>
      </c>
      <c r="D201" s="118">
        <v>0.0018302271322761176</v>
      </c>
      <c r="E201" s="118">
        <v>2.420427295204817</v>
      </c>
      <c r="F201" s="84" t="s">
        <v>2726</v>
      </c>
      <c r="G201" s="84" t="b">
        <v>0</v>
      </c>
      <c r="H201" s="84" t="b">
        <v>0</v>
      </c>
      <c r="I201" s="84" t="b">
        <v>0</v>
      </c>
      <c r="J201" s="84" t="b">
        <v>0</v>
      </c>
      <c r="K201" s="84" t="b">
        <v>0</v>
      </c>
      <c r="L201" s="84" t="b">
        <v>0</v>
      </c>
    </row>
    <row r="202" spans="1:12" ht="15">
      <c r="A202" s="84" t="s">
        <v>2687</v>
      </c>
      <c r="B202" s="84" t="s">
        <v>2688</v>
      </c>
      <c r="C202" s="84">
        <v>2</v>
      </c>
      <c r="D202" s="118">
        <v>0.0018302271322761176</v>
      </c>
      <c r="E202" s="118">
        <v>2.964495339555093</v>
      </c>
      <c r="F202" s="84" t="s">
        <v>2726</v>
      </c>
      <c r="G202" s="84" t="b">
        <v>0</v>
      </c>
      <c r="H202" s="84" t="b">
        <v>0</v>
      </c>
      <c r="I202" s="84" t="b">
        <v>0</v>
      </c>
      <c r="J202" s="84" t="b">
        <v>0</v>
      </c>
      <c r="K202" s="84" t="b">
        <v>0</v>
      </c>
      <c r="L202" s="84" t="b">
        <v>0</v>
      </c>
    </row>
    <row r="203" spans="1:12" ht="15">
      <c r="A203" s="84" t="s">
        <v>2688</v>
      </c>
      <c r="B203" s="84" t="s">
        <v>2178</v>
      </c>
      <c r="C203" s="84">
        <v>2</v>
      </c>
      <c r="D203" s="118">
        <v>0.0018302271322761176</v>
      </c>
      <c r="E203" s="118">
        <v>1.4801955002083067</v>
      </c>
      <c r="F203" s="84" t="s">
        <v>2726</v>
      </c>
      <c r="G203" s="84" t="b">
        <v>0</v>
      </c>
      <c r="H203" s="84" t="b">
        <v>0</v>
      </c>
      <c r="I203" s="84" t="b">
        <v>0</v>
      </c>
      <c r="J203" s="84" t="b">
        <v>0</v>
      </c>
      <c r="K203" s="84" t="b">
        <v>0</v>
      </c>
      <c r="L203" s="84" t="b">
        <v>0</v>
      </c>
    </row>
    <row r="204" spans="1:12" ht="15">
      <c r="A204" s="84" t="s">
        <v>2178</v>
      </c>
      <c r="B204" s="84" t="s">
        <v>2583</v>
      </c>
      <c r="C204" s="84">
        <v>2</v>
      </c>
      <c r="D204" s="118">
        <v>0.0018302271322761176</v>
      </c>
      <c r="E204" s="118">
        <v>1.1686153222110176</v>
      </c>
      <c r="F204" s="84" t="s">
        <v>2726</v>
      </c>
      <c r="G204" s="84" t="b">
        <v>0</v>
      </c>
      <c r="H204" s="84" t="b">
        <v>0</v>
      </c>
      <c r="I204" s="84" t="b">
        <v>0</v>
      </c>
      <c r="J204" s="84" t="b">
        <v>0</v>
      </c>
      <c r="K204" s="84" t="b">
        <v>0</v>
      </c>
      <c r="L204" s="84" t="b">
        <v>0</v>
      </c>
    </row>
    <row r="205" spans="1:12" ht="15">
      <c r="A205" s="84" t="s">
        <v>2583</v>
      </c>
      <c r="B205" s="84" t="s">
        <v>2689</v>
      </c>
      <c r="C205" s="84">
        <v>2</v>
      </c>
      <c r="D205" s="118">
        <v>0.0018302271322761176</v>
      </c>
      <c r="E205" s="118">
        <v>2.7884040804994115</v>
      </c>
      <c r="F205" s="84" t="s">
        <v>2726</v>
      </c>
      <c r="G205" s="84" t="b">
        <v>0</v>
      </c>
      <c r="H205" s="84" t="b">
        <v>0</v>
      </c>
      <c r="I205" s="84" t="b">
        <v>0</v>
      </c>
      <c r="J205" s="84" t="b">
        <v>0</v>
      </c>
      <c r="K205" s="84" t="b">
        <v>0</v>
      </c>
      <c r="L205" s="84" t="b">
        <v>0</v>
      </c>
    </row>
    <row r="206" spans="1:12" ht="15">
      <c r="A206" s="84" t="s">
        <v>2183</v>
      </c>
      <c r="B206" s="84" t="s">
        <v>2568</v>
      </c>
      <c r="C206" s="84">
        <v>2</v>
      </c>
      <c r="D206" s="118">
        <v>0.0018302271322761176</v>
      </c>
      <c r="E206" s="118">
        <v>1.1686153222110176</v>
      </c>
      <c r="F206" s="84" t="s">
        <v>2726</v>
      </c>
      <c r="G206" s="84" t="b">
        <v>0</v>
      </c>
      <c r="H206" s="84" t="b">
        <v>0</v>
      </c>
      <c r="I206" s="84" t="b">
        <v>0</v>
      </c>
      <c r="J206" s="84" t="b">
        <v>0</v>
      </c>
      <c r="K206" s="84" t="b">
        <v>0</v>
      </c>
      <c r="L206" s="84" t="b">
        <v>0</v>
      </c>
    </row>
    <row r="207" spans="1:12" ht="15">
      <c r="A207" s="84" t="s">
        <v>2568</v>
      </c>
      <c r="B207" s="84" t="s">
        <v>2178</v>
      </c>
      <c r="C207" s="84">
        <v>2</v>
      </c>
      <c r="D207" s="118">
        <v>0.0018302271322761176</v>
      </c>
      <c r="E207" s="118">
        <v>0.781225495872288</v>
      </c>
      <c r="F207" s="84" t="s">
        <v>2726</v>
      </c>
      <c r="G207" s="84" t="b">
        <v>0</v>
      </c>
      <c r="H207" s="84" t="b">
        <v>0</v>
      </c>
      <c r="I207" s="84" t="b">
        <v>0</v>
      </c>
      <c r="J207" s="84" t="b">
        <v>0</v>
      </c>
      <c r="K207" s="84" t="b">
        <v>0</v>
      </c>
      <c r="L207" s="84" t="b">
        <v>0</v>
      </c>
    </row>
    <row r="208" spans="1:12" ht="15">
      <c r="A208" s="84" t="s">
        <v>2692</v>
      </c>
      <c r="B208" s="84" t="s">
        <v>2693</v>
      </c>
      <c r="C208" s="84">
        <v>2</v>
      </c>
      <c r="D208" s="118">
        <v>0.0018302271322761176</v>
      </c>
      <c r="E208" s="118">
        <v>2.964495339555093</v>
      </c>
      <c r="F208" s="84" t="s">
        <v>2726</v>
      </c>
      <c r="G208" s="84" t="b">
        <v>0</v>
      </c>
      <c r="H208" s="84" t="b">
        <v>0</v>
      </c>
      <c r="I208" s="84" t="b">
        <v>0</v>
      </c>
      <c r="J208" s="84" t="b">
        <v>0</v>
      </c>
      <c r="K208" s="84" t="b">
        <v>0</v>
      </c>
      <c r="L208" s="84" t="b">
        <v>0</v>
      </c>
    </row>
    <row r="209" spans="1:12" ht="15">
      <c r="A209" s="84" t="s">
        <v>2697</v>
      </c>
      <c r="B209" s="84" t="s">
        <v>2178</v>
      </c>
      <c r="C209" s="84">
        <v>2</v>
      </c>
      <c r="D209" s="118">
        <v>0.0018302271322761176</v>
      </c>
      <c r="E209" s="118">
        <v>1.4801955002083067</v>
      </c>
      <c r="F209" s="84" t="s">
        <v>2726</v>
      </c>
      <c r="G209" s="84" t="b">
        <v>0</v>
      </c>
      <c r="H209" s="84" t="b">
        <v>0</v>
      </c>
      <c r="I209" s="84" t="b">
        <v>0</v>
      </c>
      <c r="J209" s="84" t="b">
        <v>0</v>
      </c>
      <c r="K209" s="84" t="b">
        <v>0</v>
      </c>
      <c r="L209" s="84" t="b">
        <v>0</v>
      </c>
    </row>
    <row r="210" spans="1:12" ht="15">
      <c r="A210" s="84" t="s">
        <v>2576</v>
      </c>
      <c r="B210" s="84" t="s">
        <v>2702</v>
      </c>
      <c r="C210" s="84">
        <v>2</v>
      </c>
      <c r="D210" s="118">
        <v>0.0018302271322761176</v>
      </c>
      <c r="E210" s="118">
        <v>2.3624353482271303</v>
      </c>
      <c r="F210" s="84" t="s">
        <v>2726</v>
      </c>
      <c r="G210" s="84" t="b">
        <v>0</v>
      </c>
      <c r="H210" s="84" t="b">
        <v>0</v>
      </c>
      <c r="I210" s="84" t="b">
        <v>0</v>
      </c>
      <c r="J210" s="84" t="b">
        <v>0</v>
      </c>
      <c r="K210" s="84" t="b">
        <v>0</v>
      </c>
      <c r="L210" s="84" t="b">
        <v>0</v>
      </c>
    </row>
    <row r="211" spans="1:12" ht="15">
      <c r="A211" s="84" t="s">
        <v>2211</v>
      </c>
      <c r="B211" s="84" t="s">
        <v>2703</v>
      </c>
      <c r="C211" s="84">
        <v>2</v>
      </c>
      <c r="D211" s="118">
        <v>0.0021358413410720377</v>
      </c>
      <c r="E211" s="118">
        <v>2.7884040804994115</v>
      </c>
      <c r="F211" s="84" t="s">
        <v>2726</v>
      </c>
      <c r="G211" s="84" t="b">
        <v>0</v>
      </c>
      <c r="H211" s="84" t="b">
        <v>0</v>
      </c>
      <c r="I211" s="84" t="b">
        <v>0</v>
      </c>
      <c r="J211" s="84" t="b">
        <v>0</v>
      </c>
      <c r="K211" s="84" t="b">
        <v>0</v>
      </c>
      <c r="L211" s="84" t="b">
        <v>0</v>
      </c>
    </row>
    <row r="212" spans="1:12" ht="15">
      <c r="A212" s="84" t="s">
        <v>297</v>
      </c>
      <c r="B212" s="84" t="s">
        <v>2585</v>
      </c>
      <c r="C212" s="84">
        <v>2</v>
      </c>
      <c r="D212" s="118">
        <v>0.0018302271322761176</v>
      </c>
      <c r="E212" s="118">
        <v>2.566555330883055</v>
      </c>
      <c r="F212" s="84" t="s">
        <v>2726</v>
      </c>
      <c r="G212" s="84" t="b">
        <v>0</v>
      </c>
      <c r="H212" s="84" t="b">
        <v>0</v>
      </c>
      <c r="I212" s="84" t="b">
        <v>0</v>
      </c>
      <c r="J212" s="84" t="b">
        <v>0</v>
      </c>
      <c r="K212" s="84" t="b">
        <v>0</v>
      </c>
      <c r="L212" s="84" t="b">
        <v>0</v>
      </c>
    </row>
    <row r="213" spans="1:12" ht="15">
      <c r="A213" s="84" t="s">
        <v>2585</v>
      </c>
      <c r="B213" s="84" t="s">
        <v>2706</v>
      </c>
      <c r="C213" s="84">
        <v>2</v>
      </c>
      <c r="D213" s="118">
        <v>0.0018302271322761176</v>
      </c>
      <c r="E213" s="118">
        <v>2.566555330883055</v>
      </c>
      <c r="F213" s="84" t="s">
        <v>2726</v>
      </c>
      <c r="G213" s="84" t="b">
        <v>0</v>
      </c>
      <c r="H213" s="84" t="b">
        <v>0</v>
      </c>
      <c r="I213" s="84" t="b">
        <v>0</v>
      </c>
      <c r="J213" s="84" t="b">
        <v>0</v>
      </c>
      <c r="K213" s="84" t="b">
        <v>0</v>
      </c>
      <c r="L213" s="84" t="b">
        <v>0</v>
      </c>
    </row>
    <row r="214" spans="1:12" ht="15">
      <c r="A214" s="84" t="s">
        <v>2706</v>
      </c>
      <c r="B214" s="84" t="s">
        <v>2585</v>
      </c>
      <c r="C214" s="84">
        <v>2</v>
      </c>
      <c r="D214" s="118">
        <v>0.0018302271322761176</v>
      </c>
      <c r="E214" s="118">
        <v>2.566555330883055</v>
      </c>
      <c r="F214" s="84" t="s">
        <v>2726</v>
      </c>
      <c r="G214" s="84" t="b">
        <v>0</v>
      </c>
      <c r="H214" s="84" t="b">
        <v>0</v>
      </c>
      <c r="I214" s="84" t="b">
        <v>0</v>
      </c>
      <c r="J214" s="84" t="b">
        <v>0</v>
      </c>
      <c r="K214" s="84" t="b">
        <v>0</v>
      </c>
      <c r="L214" s="84" t="b">
        <v>0</v>
      </c>
    </row>
    <row r="215" spans="1:12" ht="15">
      <c r="A215" s="84" t="s">
        <v>2585</v>
      </c>
      <c r="B215" s="84" t="s">
        <v>2707</v>
      </c>
      <c r="C215" s="84">
        <v>2</v>
      </c>
      <c r="D215" s="118">
        <v>0.0018302271322761176</v>
      </c>
      <c r="E215" s="118">
        <v>2.566555330883055</v>
      </c>
      <c r="F215" s="84" t="s">
        <v>2726</v>
      </c>
      <c r="G215" s="84" t="b">
        <v>0</v>
      </c>
      <c r="H215" s="84" t="b">
        <v>0</v>
      </c>
      <c r="I215" s="84" t="b">
        <v>0</v>
      </c>
      <c r="J215" s="84" t="b">
        <v>1</v>
      </c>
      <c r="K215" s="84" t="b">
        <v>0</v>
      </c>
      <c r="L215" s="84" t="b">
        <v>0</v>
      </c>
    </row>
    <row r="216" spans="1:12" ht="15">
      <c r="A216" s="84" t="s">
        <v>2707</v>
      </c>
      <c r="B216" s="84" t="s">
        <v>2178</v>
      </c>
      <c r="C216" s="84">
        <v>2</v>
      </c>
      <c r="D216" s="118">
        <v>0.0018302271322761176</v>
      </c>
      <c r="E216" s="118">
        <v>1.4801955002083067</v>
      </c>
      <c r="F216" s="84" t="s">
        <v>2726</v>
      </c>
      <c r="G216" s="84" t="b">
        <v>1</v>
      </c>
      <c r="H216" s="84" t="b">
        <v>0</v>
      </c>
      <c r="I216" s="84" t="b">
        <v>0</v>
      </c>
      <c r="J216" s="84" t="b">
        <v>0</v>
      </c>
      <c r="K216" s="84" t="b">
        <v>0</v>
      </c>
      <c r="L216" s="84" t="b">
        <v>0</v>
      </c>
    </row>
    <row r="217" spans="1:12" ht="15">
      <c r="A217" s="84" t="s">
        <v>2708</v>
      </c>
      <c r="B217" s="84" t="s">
        <v>2709</v>
      </c>
      <c r="C217" s="84">
        <v>2</v>
      </c>
      <c r="D217" s="118">
        <v>0.0018302271322761176</v>
      </c>
      <c r="E217" s="118">
        <v>2.964495339555093</v>
      </c>
      <c r="F217" s="84" t="s">
        <v>2726</v>
      </c>
      <c r="G217" s="84" t="b">
        <v>0</v>
      </c>
      <c r="H217" s="84" t="b">
        <v>0</v>
      </c>
      <c r="I217" s="84" t="b">
        <v>0</v>
      </c>
      <c r="J217" s="84" t="b">
        <v>0</v>
      </c>
      <c r="K217" s="84" t="b">
        <v>0</v>
      </c>
      <c r="L217" s="84" t="b">
        <v>0</v>
      </c>
    </row>
    <row r="218" spans="1:12" ht="15">
      <c r="A218" s="84" t="s">
        <v>2709</v>
      </c>
      <c r="B218" s="84" t="s">
        <v>2710</v>
      </c>
      <c r="C218" s="84">
        <v>2</v>
      </c>
      <c r="D218" s="118">
        <v>0.0018302271322761176</v>
      </c>
      <c r="E218" s="118">
        <v>2.964495339555093</v>
      </c>
      <c r="F218" s="84" t="s">
        <v>2726</v>
      </c>
      <c r="G218" s="84" t="b">
        <v>0</v>
      </c>
      <c r="H218" s="84" t="b">
        <v>0</v>
      </c>
      <c r="I218" s="84" t="b">
        <v>0</v>
      </c>
      <c r="J218" s="84" t="b">
        <v>0</v>
      </c>
      <c r="K218" s="84" t="b">
        <v>0</v>
      </c>
      <c r="L218" s="84" t="b">
        <v>0</v>
      </c>
    </row>
    <row r="219" spans="1:12" ht="15">
      <c r="A219" s="84" t="s">
        <v>2710</v>
      </c>
      <c r="B219" s="84" t="s">
        <v>2711</v>
      </c>
      <c r="C219" s="84">
        <v>2</v>
      </c>
      <c r="D219" s="118">
        <v>0.0018302271322761176</v>
      </c>
      <c r="E219" s="118">
        <v>2.964495339555093</v>
      </c>
      <c r="F219" s="84" t="s">
        <v>2726</v>
      </c>
      <c r="G219" s="84" t="b">
        <v>0</v>
      </c>
      <c r="H219" s="84" t="b">
        <v>0</v>
      </c>
      <c r="I219" s="84" t="b">
        <v>0</v>
      </c>
      <c r="J219" s="84" t="b">
        <v>0</v>
      </c>
      <c r="K219" s="84" t="b">
        <v>0</v>
      </c>
      <c r="L219" s="84" t="b">
        <v>0</v>
      </c>
    </row>
    <row r="220" spans="1:12" ht="15">
      <c r="A220" s="84" t="s">
        <v>2711</v>
      </c>
      <c r="B220" s="84" t="s">
        <v>2712</v>
      </c>
      <c r="C220" s="84">
        <v>2</v>
      </c>
      <c r="D220" s="118">
        <v>0.0018302271322761176</v>
      </c>
      <c r="E220" s="118">
        <v>2.964495339555093</v>
      </c>
      <c r="F220" s="84" t="s">
        <v>2726</v>
      </c>
      <c r="G220" s="84" t="b">
        <v>0</v>
      </c>
      <c r="H220" s="84" t="b">
        <v>0</v>
      </c>
      <c r="I220" s="84" t="b">
        <v>0</v>
      </c>
      <c r="J220" s="84" t="b">
        <v>0</v>
      </c>
      <c r="K220" s="84" t="b">
        <v>0</v>
      </c>
      <c r="L220" s="84" t="b">
        <v>0</v>
      </c>
    </row>
    <row r="221" spans="1:12" ht="15">
      <c r="A221" s="84" t="s">
        <v>2712</v>
      </c>
      <c r="B221" s="84" t="s">
        <v>2713</v>
      </c>
      <c r="C221" s="84">
        <v>2</v>
      </c>
      <c r="D221" s="118">
        <v>0.0018302271322761176</v>
      </c>
      <c r="E221" s="118">
        <v>2.964495339555093</v>
      </c>
      <c r="F221" s="84" t="s">
        <v>2726</v>
      </c>
      <c r="G221" s="84" t="b">
        <v>0</v>
      </c>
      <c r="H221" s="84" t="b">
        <v>0</v>
      </c>
      <c r="I221" s="84" t="b">
        <v>0</v>
      </c>
      <c r="J221" s="84" t="b">
        <v>0</v>
      </c>
      <c r="K221" s="84" t="b">
        <v>0</v>
      </c>
      <c r="L221" s="84" t="b">
        <v>0</v>
      </c>
    </row>
    <row r="222" spans="1:12" ht="15">
      <c r="A222" s="84" t="s">
        <v>2713</v>
      </c>
      <c r="B222" s="84" t="s">
        <v>296</v>
      </c>
      <c r="C222" s="84">
        <v>2</v>
      </c>
      <c r="D222" s="118">
        <v>0.0018302271322761176</v>
      </c>
      <c r="E222" s="118">
        <v>2.964495339555093</v>
      </c>
      <c r="F222" s="84" t="s">
        <v>2726</v>
      </c>
      <c r="G222" s="84" t="b">
        <v>0</v>
      </c>
      <c r="H222" s="84" t="b">
        <v>0</v>
      </c>
      <c r="I222" s="84" t="b">
        <v>0</v>
      </c>
      <c r="J222" s="84" t="b">
        <v>0</v>
      </c>
      <c r="K222" s="84" t="b">
        <v>0</v>
      </c>
      <c r="L222" s="84" t="b">
        <v>0</v>
      </c>
    </row>
    <row r="223" spans="1:12" ht="15">
      <c r="A223" s="84" t="s">
        <v>296</v>
      </c>
      <c r="B223" s="84" t="s">
        <v>2714</v>
      </c>
      <c r="C223" s="84">
        <v>2</v>
      </c>
      <c r="D223" s="118">
        <v>0.0018302271322761176</v>
      </c>
      <c r="E223" s="118">
        <v>2.964495339555093</v>
      </c>
      <c r="F223" s="84" t="s">
        <v>2726</v>
      </c>
      <c r="G223" s="84" t="b">
        <v>0</v>
      </c>
      <c r="H223" s="84" t="b">
        <v>0</v>
      </c>
      <c r="I223" s="84" t="b">
        <v>0</v>
      </c>
      <c r="J223" s="84" t="b">
        <v>0</v>
      </c>
      <c r="K223" s="84" t="b">
        <v>0</v>
      </c>
      <c r="L223" s="84" t="b">
        <v>0</v>
      </c>
    </row>
    <row r="224" spans="1:12" ht="15">
      <c r="A224" s="84" t="s">
        <v>2213</v>
      </c>
      <c r="B224" s="84" t="s">
        <v>2209</v>
      </c>
      <c r="C224" s="84">
        <v>2</v>
      </c>
      <c r="D224" s="118">
        <v>0.0018302271322761176</v>
      </c>
      <c r="E224" s="118">
        <v>2.7884040804994115</v>
      </c>
      <c r="F224" s="84" t="s">
        <v>2726</v>
      </c>
      <c r="G224" s="84" t="b">
        <v>0</v>
      </c>
      <c r="H224" s="84" t="b">
        <v>0</v>
      </c>
      <c r="I224" s="84" t="b">
        <v>0</v>
      </c>
      <c r="J224" s="84" t="b">
        <v>1</v>
      </c>
      <c r="K224" s="84" t="b">
        <v>0</v>
      </c>
      <c r="L224" s="84" t="b">
        <v>0</v>
      </c>
    </row>
    <row r="225" spans="1:12" ht="15">
      <c r="A225" s="84" t="s">
        <v>2209</v>
      </c>
      <c r="B225" s="84" t="s">
        <v>2208</v>
      </c>
      <c r="C225" s="84">
        <v>2</v>
      </c>
      <c r="D225" s="118">
        <v>0.0018302271322761176</v>
      </c>
      <c r="E225" s="118">
        <v>2.48737408483543</v>
      </c>
      <c r="F225" s="84" t="s">
        <v>2726</v>
      </c>
      <c r="G225" s="84" t="b">
        <v>1</v>
      </c>
      <c r="H225" s="84" t="b">
        <v>0</v>
      </c>
      <c r="I225" s="84" t="b">
        <v>0</v>
      </c>
      <c r="J225" s="84" t="b">
        <v>0</v>
      </c>
      <c r="K225" s="84" t="b">
        <v>0</v>
      </c>
      <c r="L225" s="84" t="b">
        <v>0</v>
      </c>
    </row>
    <row r="226" spans="1:12" ht="15">
      <c r="A226" s="84" t="s">
        <v>2208</v>
      </c>
      <c r="B226" s="84" t="s">
        <v>2210</v>
      </c>
      <c r="C226" s="84">
        <v>2</v>
      </c>
      <c r="D226" s="118">
        <v>0.0018302271322761176</v>
      </c>
      <c r="E226" s="118">
        <v>2.48737408483543</v>
      </c>
      <c r="F226" s="84" t="s">
        <v>2726</v>
      </c>
      <c r="G226" s="84" t="b">
        <v>0</v>
      </c>
      <c r="H226" s="84" t="b">
        <v>0</v>
      </c>
      <c r="I226" s="84" t="b">
        <v>0</v>
      </c>
      <c r="J226" s="84" t="b">
        <v>0</v>
      </c>
      <c r="K226" s="84" t="b">
        <v>0</v>
      </c>
      <c r="L226" s="84" t="b">
        <v>0</v>
      </c>
    </row>
    <row r="227" spans="1:12" ht="15">
      <c r="A227" s="84" t="s">
        <v>2210</v>
      </c>
      <c r="B227" s="84" t="s">
        <v>2181</v>
      </c>
      <c r="C227" s="84">
        <v>2</v>
      </c>
      <c r="D227" s="118">
        <v>0.0018302271322761176</v>
      </c>
      <c r="E227" s="118">
        <v>1.4173362182276752</v>
      </c>
      <c r="F227" s="84" t="s">
        <v>2726</v>
      </c>
      <c r="G227" s="84" t="b">
        <v>0</v>
      </c>
      <c r="H227" s="84" t="b">
        <v>0</v>
      </c>
      <c r="I227" s="84" t="b">
        <v>0</v>
      </c>
      <c r="J227" s="84" t="b">
        <v>0</v>
      </c>
      <c r="K227" s="84" t="b">
        <v>0</v>
      </c>
      <c r="L227" s="84" t="b">
        <v>0</v>
      </c>
    </row>
    <row r="228" spans="1:12" ht="15">
      <c r="A228" s="84" t="s">
        <v>2157</v>
      </c>
      <c r="B228" s="84" t="s">
        <v>2715</v>
      </c>
      <c r="C228" s="84">
        <v>2</v>
      </c>
      <c r="D228" s="118">
        <v>0.0018302271322761176</v>
      </c>
      <c r="E228" s="118">
        <v>1.6220726587328864</v>
      </c>
      <c r="F228" s="84" t="s">
        <v>2726</v>
      </c>
      <c r="G228" s="84" t="b">
        <v>0</v>
      </c>
      <c r="H228" s="84" t="b">
        <v>0</v>
      </c>
      <c r="I228" s="84" t="b">
        <v>0</v>
      </c>
      <c r="J228" s="84" t="b">
        <v>0</v>
      </c>
      <c r="K228" s="84" t="b">
        <v>0</v>
      </c>
      <c r="L228" s="84" t="b">
        <v>0</v>
      </c>
    </row>
    <row r="229" spans="1:12" ht="15">
      <c r="A229" s="84" t="s">
        <v>2715</v>
      </c>
      <c r="B229" s="84" t="s">
        <v>2208</v>
      </c>
      <c r="C229" s="84">
        <v>2</v>
      </c>
      <c r="D229" s="118">
        <v>0.0018302271322761176</v>
      </c>
      <c r="E229" s="118">
        <v>2.6634653438911116</v>
      </c>
      <c r="F229" s="84" t="s">
        <v>2726</v>
      </c>
      <c r="G229" s="84" t="b">
        <v>0</v>
      </c>
      <c r="H229" s="84" t="b">
        <v>0</v>
      </c>
      <c r="I229" s="84" t="b">
        <v>0</v>
      </c>
      <c r="J229" s="84" t="b">
        <v>0</v>
      </c>
      <c r="K229" s="84" t="b">
        <v>0</v>
      </c>
      <c r="L229" s="84" t="b">
        <v>0</v>
      </c>
    </row>
    <row r="230" spans="1:12" ht="15">
      <c r="A230" s="84" t="s">
        <v>2208</v>
      </c>
      <c r="B230" s="84" t="s">
        <v>2716</v>
      </c>
      <c r="C230" s="84">
        <v>2</v>
      </c>
      <c r="D230" s="118">
        <v>0.0018302271322761176</v>
      </c>
      <c r="E230" s="118">
        <v>2.6634653438911116</v>
      </c>
      <c r="F230" s="84" t="s">
        <v>2726</v>
      </c>
      <c r="G230" s="84" t="b">
        <v>0</v>
      </c>
      <c r="H230" s="84" t="b">
        <v>0</v>
      </c>
      <c r="I230" s="84" t="b">
        <v>0</v>
      </c>
      <c r="J230" s="84" t="b">
        <v>0</v>
      </c>
      <c r="K230" s="84" t="b">
        <v>0</v>
      </c>
      <c r="L230" s="84" t="b">
        <v>0</v>
      </c>
    </row>
    <row r="231" spans="1:12" ht="15">
      <c r="A231" s="84" t="s">
        <v>2716</v>
      </c>
      <c r="B231" s="84" t="s">
        <v>2717</v>
      </c>
      <c r="C231" s="84">
        <v>2</v>
      </c>
      <c r="D231" s="118">
        <v>0.0018302271322761176</v>
      </c>
      <c r="E231" s="118">
        <v>2.964495339555093</v>
      </c>
      <c r="F231" s="84" t="s">
        <v>2726</v>
      </c>
      <c r="G231" s="84" t="b">
        <v>0</v>
      </c>
      <c r="H231" s="84" t="b">
        <v>0</v>
      </c>
      <c r="I231" s="84" t="b">
        <v>0</v>
      </c>
      <c r="J231" s="84" t="b">
        <v>0</v>
      </c>
      <c r="K231" s="84" t="b">
        <v>1</v>
      </c>
      <c r="L231" s="84" t="b">
        <v>0</v>
      </c>
    </row>
    <row r="232" spans="1:12" ht="15">
      <c r="A232" s="84" t="s">
        <v>2717</v>
      </c>
      <c r="B232" s="84" t="s">
        <v>298</v>
      </c>
      <c r="C232" s="84">
        <v>2</v>
      </c>
      <c r="D232" s="118">
        <v>0.0018302271322761176</v>
      </c>
      <c r="E232" s="118">
        <v>2.7884040804994115</v>
      </c>
      <c r="F232" s="84" t="s">
        <v>2726</v>
      </c>
      <c r="G232" s="84" t="b">
        <v>0</v>
      </c>
      <c r="H232" s="84" t="b">
        <v>1</v>
      </c>
      <c r="I232" s="84" t="b">
        <v>0</v>
      </c>
      <c r="J232" s="84" t="b">
        <v>0</v>
      </c>
      <c r="K232" s="84" t="b">
        <v>0</v>
      </c>
      <c r="L232" s="84" t="b">
        <v>0</v>
      </c>
    </row>
    <row r="233" spans="1:12" ht="15">
      <c r="A233" s="84" t="s">
        <v>298</v>
      </c>
      <c r="B233" s="84" t="s">
        <v>2181</v>
      </c>
      <c r="C233" s="84">
        <v>2</v>
      </c>
      <c r="D233" s="118">
        <v>0.0018302271322761176</v>
      </c>
      <c r="E233" s="118">
        <v>1.4173362182276752</v>
      </c>
      <c r="F233" s="84" t="s">
        <v>2726</v>
      </c>
      <c r="G233" s="84" t="b">
        <v>0</v>
      </c>
      <c r="H233" s="84" t="b">
        <v>0</v>
      </c>
      <c r="I233" s="84" t="b">
        <v>0</v>
      </c>
      <c r="J233" s="84" t="b">
        <v>0</v>
      </c>
      <c r="K233" s="84" t="b">
        <v>0</v>
      </c>
      <c r="L233" s="84" t="b">
        <v>0</v>
      </c>
    </row>
    <row r="234" spans="1:12" ht="15">
      <c r="A234" s="84" t="s">
        <v>2181</v>
      </c>
      <c r="B234" s="84" t="s">
        <v>2718</v>
      </c>
      <c r="C234" s="84">
        <v>2</v>
      </c>
      <c r="D234" s="118">
        <v>0.0018302271322761176</v>
      </c>
      <c r="E234" s="118">
        <v>1.5934274772833563</v>
      </c>
      <c r="F234" s="84" t="s">
        <v>2726</v>
      </c>
      <c r="G234" s="84" t="b">
        <v>0</v>
      </c>
      <c r="H234" s="84" t="b">
        <v>0</v>
      </c>
      <c r="I234" s="84" t="b">
        <v>0</v>
      </c>
      <c r="J234" s="84" t="b">
        <v>0</v>
      </c>
      <c r="K234" s="84" t="b">
        <v>0</v>
      </c>
      <c r="L234" s="84" t="b">
        <v>0</v>
      </c>
    </row>
    <row r="235" spans="1:12" ht="15">
      <c r="A235" s="84" t="s">
        <v>216</v>
      </c>
      <c r="B235" s="84" t="s">
        <v>2596</v>
      </c>
      <c r="C235" s="84">
        <v>2</v>
      </c>
      <c r="D235" s="118">
        <v>0.0018302271322761176</v>
      </c>
      <c r="E235" s="118">
        <v>2.7884040804994115</v>
      </c>
      <c r="F235" s="84" t="s">
        <v>2726</v>
      </c>
      <c r="G235" s="84" t="b">
        <v>0</v>
      </c>
      <c r="H235" s="84" t="b">
        <v>0</v>
      </c>
      <c r="I235" s="84" t="b">
        <v>0</v>
      </c>
      <c r="J235" s="84" t="b">
        <v>0</v>
      </c>
      <c r="K235" s="84" t="b">
        <v>0</v>
      </c>
      <c r="L235" s="84" t="b">
        <v>0</v>
      </c>
    </row>
    <row r="236" spans="1:12" ht="15">
      <c r="A236" s="84" t="s">
        <v>2627</v>
      </c>
      <c r="B236" s="84" t="s">
        <v>2719</v>
      </c>
      <c r="C236" s="84">
        <v>2</v>
      </c>
      <c r="D236" s="118">
        <v>0.0018302271322761176</v>
      </c>
      <c r="E236" s="118">
        <v>2.7884040804994115</v>
      </c>
      <c r="F236" s="84" t="s">
        <v>2726</v>
      </c>
      <c r="G236" s="84" t="b">
        <v>0</v>
      </c>
      <c r="H236" s="84" t="b">
        <v>0</v>
      </c>
      <c r="I236" s="84" t="b">
        <v>0</v>
      </c>
      <c r="J236" s="84" t="b">
        <v>0</v>
      </c>
      <c r="K236" s="84" t="b">
        <v>0</v>
      </c>
      <c r="L236" s="84" t="b">
        <v>0</v>
      </c>
    </row>
    <row r="237" spans="1:12" ht="15">
      <c r="A237" s="84" t="s">
        <v>2178</v>
      </c>
      <c r="B237" s="84" t="s">
        <v>2720</v>
      </c>
      <c r="C237" s="84">
        <v>2</v>
      </c>
      <c r="D237" s="118">
        <v>0.0018302271322761176</v>
      </c>
      <c r="E237" s="118">
        <v>1.566555330883055</v>
      </c>
      <c r="F237" s="84" t="s">
        <v>2726</v>
      </c>
      <c r="G237" s="84" t="b">
        <v>0</v>
      </c>
      <c r="H237" s="84" t="b">
        <v>0</v>
      </c>
      <c r="I237" s="84" t="b">
        <v>0</v>
      </c>
      <c r="J237" s="84" t="b">
        <v>0</v>
      </c>
      <c r="K237" s="84" t="b">
        <v>0</v>
      </c>
      <c r="L237" s="84" t="b">
        <v>0</v>
      </c>
    </row>
    <row r="238" spans="1:12" ht="15">
      <c r="A238" s="84" t="s">
        <v>2720</v>
      </c>
      <c r="B238" s="84" t="s">
        <v>2721</v>
      </c>
      <c r="C238" s="84">
        <v>2</v>
      </c>
      <c r="D238" s="118">
        <v>0.0018302271322761176</v>
      </c>
      <c r="E238" s="118">
        <v>2.964495339555093</v>
      </c>
      <c r="F238" s="84" t="s">
        <v>2726</v>
      </c>
      <c r="G238" s="84" t="b">
        <v>0</v>
      </c>
      <c r="H238" s="84" t="b">
        <v>0</v>
      </c>
      <c r="I238" s="84" t="b">
        <v>0</v>
      </c>
      <c r="J238" s="84" t="b">
        <v>0</v>
      </c>
      <c r="K238" s="84" t="b">
        <v>0</v>
      </c>
      <c r="L238" s="84" t="b">
        <v>0</v>
      </c>
    </row>
    <row r="239" spans="1:12" ht="15">
      <c r="A239" s="84" t="s">
        <v>2721</v>
      </c>
      <c r="B239" s="84" t="s">
        <v>2590</v>
      </c>
      <c r="C239" s="84">
        <v>2</v>
      </c>
      <c r="D239" s="118">
        <v>0.0018302271322761176</v>
      </c>
      <c r="E239" s="118">
        <v>2.6634653438911116</v>
      </c>
      <c r="F239" s="84" t="s">
        <v>2726</v>
      </c>
      <c r="G239" s="84" t="b">
        <v>0</v>
      </c>
      <c r="H239" s="84" t="b">
        <v>0</v>
      </c>
      <c r="I239" s="84" t="b">
        <v>0</v>
      </c>
      <c r="J239" s="84" t="b">
        <v>0</v>
      </c>
      <c r="K239" s="84" t="b">
        <v>0</v>
      </c>
      <c r="L239" s="84" t="b">
        <v>0</v>
      </c>
    </row>
    <row r="240" spans="1:12" ht="15">
      <c r="A240" s="84" t="s">
        <v>2590</v>
      </c>
      <c r="B240" s="84" t="s">
        <v>2568</v>
      </c>
      <c r="C240" s="84">
        <v>2</v>
      </c>
      <c r="D240" s="118">
        <v>0.0018302271322761176</v>
      </c>
      <c r="E240" s="118">
        <v>1.9644953395550926</v>
      </c>
      <c r="F240" s="84" t="s">
        <v>2726</v>
      </c>
      <c r="G240" s="84" t="b">
        <v>0</v>
      </c>
      <c r="H240" s="84" t="b">
        <v>0</v>
      </c>
      <c r="I240" s="84" t="b">
        <v>0</v>
      </c>
      <c r="J240" s="84" t="b">
        <v>0</v>
      </c>
      <c r="K240" s="84" t="b">
        <v>0</v>
      </c>
      <c r="L240" s="84" t="b">
        <v>0</v>
      </c>
    </row>
    <row r="241" spans="1:12" ht="15">
      <c r="A241" s="84" t="s">
        <v>2568</v>
      </c>
      <c r="B241" s="84" t="s">
        <v>294</v>
      </c>
      <c r="C241" s="84">
        <v>2</v>
      </c>
      <c r="D241" s="118">
        <v>0.0018302271322761176</v>
      </c>
      <c r="E241" s="118">
        <v>1.8675853265470361</v>
      </c>
      <c r="F241" s="84" t="s">
        <v>2726</v>
      </c>
      <c r="G241" s="84" t="b">
        <v>0</v>
      </c>
      <c r="H241" s="84" t="b">
        <v>0</v>
      </c>
      <c r="I241" s="84" t="b">
        <v>0</v>
      </c>
      <c r="J241" s="84" t="b">
        <v>0</v>
      </c>
      <c r="K241" s="84" t="b">
        <v>0</v>
      </c>
      <c r="L241" s="84" t="b">
        <v>0</v>
      </c>
    </row>
    <row r="242" spans="1:12" ht="15">
      <c r="A242" s="84" t="s">
        <v>294</v>
      </c>
      <c r="B242" s="84" t="s">
        <v>293</v>
      </c>
      <c r="C242" s="84">
        <v>2</v>
      </c>
      <c r="D242" s="118">
        <v>0.0018302271322761176</v>
      </c>
      <c r="E242" s="118">
        <v>2.6634653438911116</v>
      </c>
      <c r="F242" s="84" t="s">
        <v>2726</v>
      </c>
      <c r="G242" s="84" t="b">
        <v>0</v>
      </c>
      <c r="H242" s="84" t="b">
        <v>0</v>
      </c>
      <c r="I242" s="84" t="b">
        <v>0</v>
      </c>
      <c r="J242" s="84" t="b">
        <v>0</v>
      </c>
      <c r="K242" s="84" t="b">
        <v>0</v>
      </c>
      <c r="L242" s="84" t="b">
        <v>0</v>
      </c>
    </row>
    <row r="243" spans="1:12" ht="15">
      <c r="A243" s="84" t="s">
        <v>293</v>
      </c>
      <c r="B243" s="84" t="s">
        <v>2722</v>
      </c>
      <c r="C243" s="84">
        <v>2</v>
      </c>
      <c r="D243" s="118">
        <v>0.0018302271322761176</v>
      </c>
      <c r="E243" s="118">
        <v>2.964495339555093</v>
      </c>
      <c r="F243" s="84" t="s">
        <v>2726</v>
      </c>
      <c r="G243" s="84" t="b">
        <v>0</v>
      </c>
      <c r="H243" s="84" t="b">
        <v>0</v>
      </c>
      <c r="I243" s="84" t="b">
        <v>0</v>
      </c>
      <c r="J243" s="84" t="b">
        <v>0</v>
      </c>
      <c r="K243" s="84" t="b">
        <v>0</v>
      </c>
      <c r="L243" s="84" t="b">
        <v>0</v>
      </c>
    </row>
    <row r="244" spans="1:12" ht="15">
      <c r="A244" s="84" t="s">
        <v>2722</v>
      </c>
      <c r="B244" s="84" t="s">
        <v>2723</v>
      </c>
      <c r="C244" s="84">
        <v>2</v>
      </c>
      <c r="D244" s="118">
        <v>0.0018302271322761176</v>
      </c>
      <c r="E244" s="118">
        <v>2.964495339555093</v>
      </c>
      <c r="F244" s="84" t="s">
        <v>2726</v>
      </c>
      <c r="G244" s="84" t="b">
        <v>0</v>
      </c>
      <c r="H244" s="84" t="b">
        <v>0</v>
      </c>
      <c r="I244" s="84" t="b">
        <v>0</v>
      </c>
      <c r="J244" s="84" t="b">
        <v>0</v>
      </c>
      <c r="K244" s="84" t="b">
        <v>0</v>
      </c>
      <c r="L244" s="84" t="b">
        <v>0</v>
      </c>
    </row>
    <row r="245" spans="1:12" ht="15">
      <c r="A245" s="84" t="s">
        <v>2723</v>
      </c>
      <c r="B245" s="84" t="s">
        <v>292</v>
      </c>
      <c r="C245" s="84">
        <v>2</v>
      </c>
      <c r="D245" s="118">
        <v>0.0018302271322761176</v>
      </c>
      <c r="E245" s="118">
        <v>2.964495339555093</v>
      </c>
      <c r="F245" s="84" t="s">
        <v>2726</v>
      </c>
      <c r="G245" s="84" t="b">
        <v>0</v>
      </c>
      <c r="H245" s="84" t="b">
        <v>0</v>
      </c>
      <c r="I245" s="84" t="b">
        <v>0</v>
      </c>
      <c r="J245" s="84" t="b">
        <v>0</v>
      </c>
      <c r="K245" s="84" t="b">
        <v>0</v>
      </c>
      <c r="L245" s="84" t="b">
        <v>0</v>
      </c>
    </row>
    <row r="246" spans="1:12" ht="15">
      <c r="A246" s="84" t="s">
        <v>2184</v>
      </c>
      <c r="B246" s="84" t="s">
        <v>2187</v>
      </c>
      <c r="C246" s="84">
        <v>10</v>
      </c>
      <c r="D246" s="118">
        <v>0.008907530504825083</v>
      </c>
      <c r="E246" s="118">
        <v>1.63438565651586</v>
      </c>
      <c r="F246" s="84" t="s">
        <v>2041</v>
      </c>
      <c r="G246" s="84" t="b">
        <v>0</v>
      </c>
      <c r="H246" s="84" t="b">
        <v>0</v>
      </c>
      <c r="I246" s="84" t="b">
        <v>0</v>
      </c>
      <c r="J246" s="84" t="b">
        <v>0</v>
      </c>
      <c r="K246" s="84" t="b">
        <v>0</v>
      </c>
      <c r="L246" s="84" t="b">
        <v>0</v>
      </c>
    </row>
    <row r="247" spans="1:12" ht="15">
      <c r="A247" s="84" t="s">
        <v>2570</v>
      </c>
      <c r="B247" s="84" t="s">
        <v>2571</v>
      </c>
      <c r="C247" s="84">
        <v>9</v>
      </c>
      <c r="D247" s="118">
        <v>0.008837130870769023</v>
      </c>
      <c r="E247" s="118">
        <v>1.7215358322347603</v>
      </c>
      <c r="F247" s="84" t="s">
        <v>2041</v>
      </c>
      <c r="G247" s="84" t="b">
        <v>0</v>
      </c>
      <c r="H247" s="84" t="b">
        <v>0</v>
      </c>
      <c r="I247" s="84" t="b">
        <v>0</v>
      </c>
      <c r="J247" s="84" t="b">
        <v>0</v>
      </c>
      <c r="K247" s="84" t="b">
        <v>0</v>
      </c>
      <c r="L247" s="84" t="b">
        <v>0</v>
      </c>
    </row>
    <row r="248" spans="1:12" ht="15">
      <c r="A248" s="84" t="s">
        <v>2571</v>
      </c>
      <c r="B248" s="84" t="s">
        <v>2185</v>
      </c>
      <c r="C248" s="84">
        <v>9</v>
      </c>
      <c r="D248" s="118">
        <v>0.008837130870769023</v>
      </c>
      <c r="E248" s="118">
        <v>1.675778341674085</v>
      </c>
      <c r="F248" s="84" t="s">
        <v>2041</v>
      </c>
      <c r="G248" s="84" t="b">
        <v>0</v>
      </c>
      <c r="H248" s="84" t="b">
        <v>0</v>
      </c>
      <c r="I248" s="84" t="b">
        <v>0</v>
      </c>
      <c r="J248" s="84" t="b">
        <v>0</v>
      </c>
      <c r="K248" s="84" t="b">
        <v>0</v>
      </c>
      <c r="L248" s="84" t="b">
        <v>0</v>
      </c>
    </row>
    <row r="249" spans="1:12" ht="15">
      <c r="A249" s="84" t="s">
        <v>2185</v>
      </c>
      <c r="B249" s="84" t="s">
        <v>2186</v>
      </c>
      <c r="C249" s="84">
        <v>9</v>
      </c>
      <c r="D249" s="118">
        <v>0.008837130870769023</v>
      </c>
      <c r="E249" s="118">
        <v>1.63002085111341</v>
      </c>
      <c r="F249" s="84" t="s">
        <v>2041</v>
      </c>
      <c r="G249" s="84" t="b">
        <v>0</v>
      </c>
      <c r="H249" s="84" t="b">
        <v>0</v>
      </c>
      <c r="I249" s="84" t="b">
        <v>0</v>
      </c>
      <c r="J249" s="84" t="b">
        <v>0</v>
      </c>
      <c r="K249" s="84" t="b">
        <v>0</v>
      </c>
      <c r="L249" s="84" t="b">
        <v>0</v>
      </c>
    </row>
    <row r="250" spans="1:12" ht="15">
      <c r="A250" s="84" t="s">
        <v>2186</v>
      </c>
      <c r="B250" s="84" t="s">
        <v>2184</v>
      </c>
      <c r="C250" s="84">
        <v>9</v>
      </c>
      <c r="D250" s="118">
        <v>0.008837130870769023</v>
      </c>
      <c r="E250" s="118">
        <v>1.5886281659551849</v>
      </c>
      <c r="F250" s="84" t="s">
        <v>2041</v>
      </c>
      <c r="G250" s="84" t="b">
        <v>0</v>
      </c>
      <c r="H250" s="84" t="b">
        <v>0</v>
      </c>
      <c r="I250" s="84" t="b">
        <v>0</v>
      </c>
      <c r="J250" s="84" t="b">
        <v>0</v>
      </c>
      <c r="K250" s="84" t="b">
        <v>0</v>
      </c>
      <c r="L250" s="84" t="b">
        <v>0</v>
      </c>
    </row>
    <row r="251" spans="1:12" ht="15">
      <c r="A251" s="84" t="s">
        <v>2187</v>
      </c>
      <c r="B251" s="84" t="s">
        <v>2188</v>
      </c>
      <c r="C251" s="84">
        <v>9</v>
      </c>
      <c r="D251" s="118">
        <v>0.008837130870769023</v>
      </c>
      <c r="E251" s="118">
        <v>1.63002085111341</v>
      </c>
      <c r="F251" s="84" t="s">
        <v>2041</v>
      </c>
      <c r="G251" s="84" t="b">
        <v>0</v>
      </c>
      <c r="H251" s="84" t="b">
        <v>0</v>
      </c>
      <c r="I251" s="84" t="b">
        <v>0</v>
      </c>
      <c r="J251" s="84" t="b">
        <v>0</v>
      </c>
      <c r="K251" s="84" t="b">
        <v>0</v>
      </c>
      <c r="L251" s="84" t="b">
        <v>0</v>
      </c>
    </row>
    <row r="252" spans="1:12" ht="15">
      <c r="A252" s="84" t="s">
        <v>2188</v>
      </c>
      <c r="B252" s="84" t="s">
        <v>2181</v>
      </c>
      <c r="C252" s="84">
        <v>9</v>
      </c>
      <c r="D252" s="118">
        <v>0.008837130870769023</v>
      </c>
      <c r="E252" s="118">
        <v>1.550839605065785</v>
      </c>
      <c r="F252" s="84" t="s">
        <v>2041</v>
      </c>
      <c r="G252" s="84" t="b">
        <v>0</v>
      </c>
      <c r="H252" s="84" t="b">
        <v>0</v>
      </c>
      <c r="I252" s="84" t="b">
        <v>0</v>
      </c>
      <c r="J252" s="84" t="b">
        <v>0</v>
      </c>
      <c r="K252" s="84" t="b">
        <v>0</v>
      </c>
      <c r="L252" s="84" t="b">
        <v>0</v>
      </c>
    </row>
    <row r="253" spans="1:12" ht="15">
      <c r="A253" s="84" t="s">
        <v>2181</v>
      </c>
      <c r="B253" s="84" t="s">
        <v>2157</v>
      </c>
      <c r="C253" s="84">
        <v>9</v>
      </c>
      <c r="D253" s="118">
        <v>0.008837130870769023</v>
      </c>
      <c r="E253" s="118">
        <v>1.550839605065785</v>
      </c>
      <c r="F253" s="84" t="s">
        <v>2041</v>
      </c>
      <c r="G253" s="84" t="b">
        <v>0</v>
      </c>
      <c r="H253" s="84" t="b">
        <v>0</v>
      </c>
      <c r="I253" s="84" t="b">
        <v>0</v>
      </c>
      <c r="J253" s="84" t="b">
        <v>0</v>
      </c>
      <c r="K253" s="84" t="b">
        <v>0</v>
      </c>
      <c r="L253" s="84" t="b">
        <v>0</v>
      </c>
    </row>
    <row r="254" spans="1:12" ht="15">
      <c r="A254" s="84" t="s">
        <v>2157</v>
      </c>
      <c r="B254" s="84" t="s">
        <v>2183</v>
      </c>
      <c r="C254" s="84">
        <v>9</v>
      </c>
      <c r="D254" s="118">
        <v>0.008837130870769023</v>
      </c>
      <c r="E254" s="118">
        <v>1.5618349893672483</v>
      </c>
      <c r="F254" s="84" t="s">
        <v>2041</v>
      </c>
      <c r="G254" s="84" t="b">
        <v>0</v>
      </c>
      <c r="H254" s="84" t="b">
        <v>0</v>
      </c>
      <c r="I254" s="84" t="b">
        <v>0</v>
      </c>
      <c r="J254" s="84" t="b">
        <v>0</v>
      </c>
      <c r="K254" s="84" t="b">
        <v>0</v>
      </c>
      <c r="L254" s="84" t="b">
        <v>0</v>
      </c>
    </row>
    <row r="255" spans="1:12" ht="15">
      <c r="A255" s="84" t="s">
        <v>2183</v>
      </c>
      <c r="B255" s="84" t="s">
        <v>2189</v>
      </c>
      <c r="C255" s="84">
        <v>9</v>
      </c>
      <c r="D255" s="118">
        <v>0.008837130870769023</v>
      </c>
      <c r="E255" s="118">
        <v>1.5618349893672483</v>
      </c>
      <c r="F255" s="84" t="s">
        <v>2041</v>
      </c>
      <c r="G255" s="84" t="b">
        <v>0</v>
      </c>
      <c r="H255" s="84" t="b">
        <v>0</v>
      </c>
      <c r="I255" s="84" t="b">
        <v>0</v>
      </c>
      <c r="J255" s="84" t="b">
        <v>0</v>
      </c>
      <c r="K255" s="84" t="b">
        <v>0</v>
      </c>
      <c r="L255" s="84" t="b">
        <v>0</v>
      </c>
    </row>
    <row r="256" spans="1:12" ht="15">
      <c r="A256" s="84" t="s">
        <v>2189</v>
      </c>
      <c r="B256" s="84" t="s">
        <v>2572</v>
      </c>
      <c r="C256" s="84">
        <v>9</v>
      </c>
      <c r="D256" s="118">
        <v>0.008837130870769023</v>
      </c>
      <c r="E256" s="118">
        <v>1.675778341674085</v>
      </c>
      <c r="F256" s="84" t="s">
        <v>2041</v>
      </c>
      <c r="G256" s="84" t="b">
        <v>0</v>
      </c>
      <c r="H256" s="84" t="b">
        <v>0</v>
      </c>
      <c r="I256" s="84" t="b">
        <v>0</v>
      </c>
      <c r="J256" s="84" t="b">
        <v>0</v>
      </c>
      <c r="K256" s="84" t="b">
        <v>0</v>
      </c>
      <c r="L256" s="84" t="b">
        <v>0</v>
      </c>
    </row>
    <row r="257" spans="1:12" ht="15">
      <c r="A257" s="84" t="s">
        <v>2572</v>
      </c>
      <c r="B257" s="84" t="s">
        <v>2573</v>
      </c>
      <c r="C257" s="84">
        <v>9</v>
      </c>
      <c r="D257" s="118">
        <v>0.008837130870769023</v>
      </c>
      <c r="E257" s="118">
        <v>1.7215358322347603</v>
      </c>
      <c r="F257" s="84" t="s">
        <v>2041</v>
      </c>
      <c r="G257" s="84" t="b">
        <v>0</v>
      </c>
      <c r="H257" s="84" t="b">
        <v>0</v>
      </c>
      <c r="I257" s="84" t="b">
        <v>0</v>
      </c>
      <c r="J257" s="84" t="b">
        <v>0</v>
      </c>
      <c r="K257" s="84" t="b">
        <v>0</v>
      </c>
      <c r="L257" s="84" t="b">
        <v>0</v>
      </c>
    </row>
    <row r="258" spans="1:12" ht="15">
      <c r="A258" s="84" t="s">
        <v>2573</v>
      </c>
      <c r="B258" s="84" t="s">
        <v>2569</v>
      </c>
      <c r="C258" s="84">
        <v>9</v>
      </c>
      <c r="D258" s="118">
        <v>0.008837130870769023</v>
      </c>
      <c r="E258" s="118">
        <v>1.7215358322347603</v>
      </c>
      <c r="F258" s="84" t="s">
        <v>2041</v>
      </c>
      <c r="G258" s="84" t="b">
        <v>0</v>
      </c>
      <c r="H258" s="84" t="b">
        <v>0</v>
      </c>
      <c r="I258" s="84" t="b">
        <v>0</v>
      </c>
      <c r="J258" s="84" t="b">
        <v>0</v>
      </c>
      <c r="K258" s="84" t="b">
        <v>0</v>
      </c>
      <c r="L258" s="84" t="b">
        <v>0</v>
      </c>
    </row>
    <row r="259" spans="1:12" ht="15">
      <c r="A259" s="84" t="s">
        <v>2569</v>
      </c>
      <c r="B259" s="84" t="s">
        <v>2574</v>
      </c>
      <c r="C259" s="84">
        <v>9</v>
      </c>
      <c r="D259" s="118">
        <v>0.008837130870769023</v>
      </c>
      <c r="E259" s="118">
        <v>1.7215358322347603</v>
      </c>
      <c r="F259" s="84" t="s">
        <v>2041</v>
      </c>
      <c r="G259" s="84" t="b">
        <v>0</v>
      </c>
      <c r="H259" s="84" t="b">
        <v>0</v>
      </c>
      <c r="I259" s="84" t="b">
        <v>0</v>
      </c>
      <c r="J259" s="84" t="b">
        <v>0</v>
      </c>
      <c r="K259" s="84" t="b">
        <v>0</v>
      </c>
      <c r="L259" s="84" t="b">
        <v>0</v>
      </c>
    </row>
    <row r="260" spans="1:12" ht="15">
      <c r="A260" s="84" t="s">
        <v>268</v>
      </c>
      <c r="B260" s="84" t="s">
        <v>2570</v>
      </c>
      <c r="C260" s="84">
        <v>8</v>
      </c>
      <c r="D260" s="118">
        <v>0.008670407081279294</v>
      </c>
      <c r="E260" s="118">
        <v>1.675778341674085</v>
      </c>
      <c r="F260" s="84" t="s">
        <v>2041</v>
      </c>
      <c r="G260" s="84" t="b">
        <v>0</v>
      </c>
      <c r="H260" s="84" t="b">
        <v>0</v>
      </c>
      <c r="I260" s="84" t="b">
        <v>0</v>
      </c>
      <c r="J260" s="84" t="b">
        <v>0</v>
      </c>
      <c r="K260" s="84" t="b">
        <v>0</v>
      </c>
      <c r="L260" s="84" t="b">
        <v>0</v>
      </c>
    </row>
    <row r="261" spans="1:12" ht="15">
      <c r="A261" s="84" t="s">
        <v>2574</v>
      </c>
      <c r="B261" s="84" t="s">
        <v>2576</v>
      </c>
      <c r="C261" s="84">
        <v>8</v>
      </c>
      <c r="D261" s="118">
        <v>0.008670407081279294</v>
      </c>
      <c r="E261" s="118">
        <v>1.7726883546821415</v>
      </c>
      <c r="F261" s="84" t="s">
        <v>2041</v>
      </c>
      <c r="G261" s="84" t="b">
        <v>0</v>
      </c>
      <c r="H261" s="84" t="b">
        <v>0</v>
      </c>
      <c r="I261" s="84" t="b">
        <v>0</v>
      </c>
      <c r="J261" s="84" t="b">
        <v>0</v>
      </c>
      <c r="K261" s="84" t="b">
        <v>0</v>
      </c>
      <c r="L261" s="84" t="b">
        <v>0</v>
      </c>
    </row>
    <row r="262" spans="1:12" ht="15">
      <c r="A262" s="84" t="s">
        <v>2576</v>
      </c>
      <c r="B262" s="84" t="s">
        <v>2581</v>
      </c>
      <c r="C262" s="84">
        <v>6</v>
      </c>
      <c r="D262" s="118">
        <v>0.007996096983568632</v>
      </c>
      <c r="E262" s="118">
        <v>1.7726883546821415</v>
      </c>
      <c r="F262" s="84" t="s">
        <v>2041</v>
      </c>
      <c r="G262" s="84" t="b">
        <v>0</v>
      </c>
      <c r="H262" s="84" t="b">
        <v>0</v>
      </c>
      <c r="I262" s="84" t="b">
        <v>0</v>
      </c>
      <c r="J262" s="84" t="b">
        <v>0</v>
      </c>
      <c r="K262" s="84" t="b">
        <v>0</v>
      </c>
      <c r="L262" s="84" t="b">
        <v>0</v>
      </c>
    </row>
    <row r="263" spans="1:12" ht="15">
      <c r="A263" s="84" t="s">
        <v>2183</v>
      </c>
      <c r="B263" s="84" t="s">
        <v>2178</v>
      </c>
      <c r="C263" s="84">
        <v>4</v>
      </c>
      <c r="D263" s="118">
        <v>0.006733848924416389</v>
      </c>
      <c r="E263" s="118">
        <v>0.9597749980392859</v>
      </c>
      <c r="F263" s="84" t="s">
        <v>2041</v>
      </c>
      <c r="G263" s="84" t="b">
        <v>0</v>
      </c>
      <c r="H263" s="84" t="b">
        <v>0</v>
      </c>
      <c r="I263" s="84" t="b">
        <v>0</v>
      </c>
      <c r="J263" s="84" t="b">
        <v>0</v>
      </c>
      <c r="K263" s="84" t="b">
        <v>0</v>
      </c>
      <c r="L263" s="84" t="b">
        <v>0</v>
      </c>
    </row>
    <row r="264" spans="1:12" ht="15">
      <c r="A264" s="84" t="s">
        <v>2577</v>
      </c>
      <c r="B264" s="84" t="s">
        <v>2183</v>
      </c>
      <c r="C264" s="84">
        <v>3</v>
      </c>
      <c r="D264" s="118">
        <v>0.0057970325296168735</v>
      </c>
      <c r="E264" s="118">
        <v>1.5618349893672483</v>
      </c>
      <c r="F264" s="84" t="s">
        <v>2041</v>
      </c>
      <c r="G264" s="84" t="b">
        <v>0</v>
      </c>
      <c r="H264" s="84" t="b">
        <v>0</v>
      </c>
      <c r="I264" s="84" t="b">
        <v>0</v>
      </c>
      <c r="J264" s="84" t="b">
        <v>0</v>
      </c>
      <c r="K264" s="84" t="b">
        <v>0</v>
      </c>
      <c r="L264" s="84" t="b">
        <v>0</v>
      </c>
    </row>
    <row r="265" spans="1:12" ht="15">
      <c r="A265" s="84" t="s">
        <v>2178</v>
      </c>
      <c r="B265" s="84" t="s">
        <v>2720</v>
      </c>
      <c r="C265" s="84">
        <v>2</v>
      </c>
      <c r="D265" s="118">
        <v>0.004566247154096565</v>
      </c>
      <c r="E265" s="118">
        <v>1.4996870826184039</v>
      </c>
      <c r="F265" s="84" t="s">
        <v>2041</v>
      </c>
      <c r="G265" s="84" t="b">
        <v>0</v>
      </c>
      <c r="H265" s="84" t="b">
        <v>0</v>
      </c>
      <c r="I265" s="84" t="b">
        <v>0</v>
      </c>
      <c r="J265" s="84" t="b">
        <v>0</v>
      </c>
      <c r="K265" s="84" t="b">
        <v>0</v>
      </c>
      <c r="L265" s="84" t="b">
        <v>0</v>
      </c>
    </row>
    <row r="266" spans="1:12" ht="15">
      <c r="A266" s="84" t="s">
        <v>2720</v>
      </c>
      <c r="B266" s="84" t="s">
        <v>2721</v>
      </c>
      <c r="C266" s="84">
        <v>2</v>
      </c>
      <c r="D266" s="118">
        <v>0.004566247154096565</v>
      </c>
      <c r="E266" s="118">
        <v>2.374748346010104</v>
      </c>
      <c r="F266" s="84" t="s">
        <v>2041</v>
      </c>
      <c r="G266" s="84" t="b">
        <v>0</v>
      </c>
      <c r="H266" s="84" t="b">
        <v>0</v>
      </c>
      <c r="I266" s="84" t="b">
        <v>0</v>
      </c>
      <c r="J266" s="84" t="b">
        <v>0</v>
      </c>
      <c r="K266" s="84" t="b">
        <v>0</v>
      </c>
      <c r="L266" s="84" t="b">
        <v>0</v>
      </c>
    </row>
    <row r="267" spans="1:12" ht="15">
      <c r="A267" s="84" t="s">
        <v>2721</v>
      </c>
      <c r="B267" s="84" t="s">
        <v>2590</v>
      </c>
      <c r="C267" s="84">
        <v>2</v>
      </c>
      <c r="D267" s="118">
        <v>0.004566247154096565</v>
      </c>
      <c r="E267" s="118">
        <v>2.1986570869544226</v>
      </c>
      <c r="F267" s="84" t="s">
        <v>2041</v>
      </c>
      <c r="G267" s="84" t="b">
        <v>0</v>
      </c>
      <c r="H267" s="84" t="b">
        <v>0</v>
      </c>
      <c r="I267" s="84" t="b">
        <v>0</v>
      </c>
      <c r="J267" s="84" t="b">
        <v>0</v>
      </c>
      <c r="K267" s="84" t="b">
        <v>0</v>
      </c>
      <c r="L267" s="84" t="b">
        <v>0</v>
      </c>
    </row>
    <row r="268" spans="1:12" ht="15">
      <c r="A268" s="84" t="s">
        <v>2590</v>
      </c>
      <c r="B268" s="84" t="s">
        <v>2568</v>
      </c>
      <c r="C268" s="84">
        <v>2</v>
      </c>
      <c r="D268" s="118">
        <v>0.004566247154096565</v>
      </c>
      <c r="E268" s="118">
        <v>1.7215358322347603</v>
      </c>
      <c r="F268" s="84" t="s">
        <v>2041</v>
      </c>
      <c r="G268" s="84" t="b">
        <v>0</v>
      </c>
      <c r="H268" s="84" t="b">
        <v>0</v>
      </c>
      <c r="I268" s="84" t="b">
        <v>0</v>
      </c>
      <c r="J268" s="84" t="b">
        <v>0</v>
      </c>
      <c r="K268" s="84" t="b">
        <v>0</v>
      </c>
      <c r="L268" s="84" t="b">
        <v>0</v>
      </c>
    </row>
    <row r="269" spans="1:12" ht="15">
      <c r="A269" s="84" t="s">
        <v>2568</v>
      </c>
      <c r="B269" s="84" t="s">
        <v>294</v>
      </c>
      <c r="C269" s="84">
        <v>2</v>
      </c>
      <c r="D269" s="118">
        <v>0.004566247154096565</v>
      </c>
      <c r="E269" s="118">
        <v>1.4996870826184039</v>
      </c>
      <c r="F269" s="84" t="s">
        <v>2041</v>
      </c>
      <c r="G269" s="84" t="b">
        <v>0</v>
      </c>
      <c r="H269" s="84" t="b">
        <v>0</v>
      </c>
      <c r="I269" s="84" t="b">
        <v>0</v>
      </c>
      <c r="J269" s="84" t="b">
        <v>0</v>
      </c>
      <c r="K269" s="84" t="b">
        <v>0</v>
      </c>
      <c r="L269" s="84" t="b">
        <v>0</v>
      </c>
    </row>
    <row r="270" spans="1:12" ht="15">
      <c r="A270" s="84" t="s">
        <v>294</v>
      </c>
      <c r="B270" s="84" t="s">
        <v>293</v>
      </c>
      <c r="C270" s="84">
        <v>2</v>
      </c>
      <c r="D270" s="118">
        <v>0.004566247154096565</v>
      </c>
      <c r="E270" s="118">
        <v>2.0737183503461227</v>
      </c>
      <c r="F270" s="84" t="s">
        <v>2041</v>
      </c>
      <c r="G270" s="84" t="b">
        <v>0</v>
      </c>
      <c r="H270" s="84" t="b">
        <v>0</v>
      </c>
      <c r="I270" s="84" t="b">
        <v>0</v>
      </c>
      <c r="J270" s="84" t="b">
        <v>0</v>
      </c>
      <c r="K270" s="84" t="b">
        <v>0</v>
      </c>
      <c r="L270" s="84" t="b">
        <v>0</v>
      </c>
    </row>
    <row r="271" spans="1:12" ht="15">
      <c r="A271" s="84" t="s">
        <v>293</v>
      </c>
      <c r="B271" s="84" t="s">
        <v>2722</v>
      </c>
      <c r="C271" s="84">
        <v>2</v>
      </c>
      <c r="D271" s="118">
        <v>0.004566247154096565</v>
      </c>
      <c r="E271" s="118">
        <v>2.374748346010104</v>
      </c>
      <c r="F271" s="84" t="s">
        <v>2041</v>
      </c>
      <c r="G271" s="84" t="b">
        <v>0</v>
      </c>
      <c r="H271" s="84" t="b">
        <v>0</v>
      </c>
      <c r="I271" s="84" t="b">
        <v>0</v>
      </c>
      <c r="J271" s="84" t="b">
        <v>0</v>
      </c>
      <c r="K271" s="84" t="b">
        <v>0</v>
      </c>
      <c r="L271" s="84" t="b">
        <v>0</v>
      </c>
    </row>
    <row r="272" spans="1:12" ht="15">
      <c r="A272" s="84" t="s">
        <v>2722</v>
      </c>
      <c r="B272" s="84" t="s">
        <v>2723</v>
      </c>
      <c r="C272" s="84">
        <v>2</v>
      </c>
      <c r="D272" s="118">
        <v>0.004566247154096565</v>
      </c>
      <c r="E272" s="118">
        <v>2.374748346010104</v>
      </c>
      <c r="F272" s="84" t="s">
        <v>2041</v>
      </c>
      <c r="G272" s="84" t="b">
        <v>0</v>
      </c>
      <c r="H272" s="84" t="b">
        <v>0</v>
      </c>
      <c r="I272" s="84" t="b">
        <v>0</v>
      </c>
      <c r="J272" s="84" t="b">
        <v>0</v>
      </c>
      <c r="K272" s="84" t="b">
        <v>0</v>
      </c>
      <c r="L272" s="84" t="b">
        <v>0</v>
      </c>
    </row>
    <row r="273" spans="1:12" ht="15">
      <c r="A273" s="84" t="s">
        <v>2723</v>
      </c>
      <c r="B273" s="84" t="s">
        <v>292</v>
      </c>
      <c r="C273" s="84">
        <v>2</v>
      </c>
      <c r="D273" s="118">
        <v>0.004566247154096565</v>
      </c>
      <c r="E273" s="118">
        <v>2.374748346010104</v>
      </c>
      <c r="F273" s="84" t="s">
        <v>2041</v>
      </c>
      <c r="G273" s="84" t="b">
        <v>0</v>
      </c>
      <c r="H273" s="84" t="b">
        <v>0</v>
      </c>
      <c r="I273" s="84" t="b">
        <v>0</v>
      </c>
      <c r="J273" s="84" t="b">
        <v>0</v>
      </c>
      <c r="K273" s="84" t="b">
        <v>0</v>
      </c>
      <c r="L273" s="84" t="b">
        <v>0</v>
      </c>
    </row>
    <row r="274" spans="1:12" ht="15">
      <c r="A274" s="84" t="s">
        <v>2576</v>
      </c>
      <c r="B274" s="84" t="s">
        <v>2702</v>
      </c>
      <c r="C274" s="84">
        <v>2</v>
      </c>
      <c r="D274" s="118">
        <v>0.004566247154096565</v>
      </c>
      <c r="E274" s="118">
        <v>1.7726883546821415</v>
      </c>
      <c r="F274" s="84" t="s">
        <v>2041</v>
      </c>
      <c r="G274" s="84" t="b">
        <v>0</v>
      </c>
      <c r="H274" s="84" t="b">
        <v>0</v>
      </c>
      <c r="I274" s="84" t="b">
        <v>0</v>
      </c>
      <c r="J274" s="84" t="b">
        <v>0</v>
      </c>
      <c r="K274" s="84" t="b">
        <v>0</v>
      </c>
      <c r="L274" s="84" t="b">
        <v>0</v>
      </c>
    </row>
    <row r="275" spans="1:12" ht="15">
      <c r="A275" s="84" t="s">
        <v>2205</v>
      </c>
      <c r="B275" s="84" t="s">
        <v>2206</v>
      </c>
      <c r="C275" s="84">
        <v>2</v>
      </c>
      <c r="D275" s="118">
        <v>0.004566247154096565</v>
      </c>
      <c r="E275" s="118">
        <v>2.374748346010104</v>
      </c>
      <c r="F275" s="84" t="s">
        <v>2041</v>
      </c>
      <c r="G275" s="84" t="b">
        <v>0</v>
      </c>
      <c r="H275" s="84" t="b">
        <v>0</v>
      </c>
      <c r="I275" s="84" t="b">
        <v>0</v>
      </c>
      <c r="J275" s="84" t="b">
        <v>0</v>
      </c>
      <c r="K275" s="84" t="b">
        <v>0</v>
      </c>
      <c r="L275" s="84" t="b">
        <v>0</v>
      </c>
    </row>
    <row r="276" spans="1:12" ht="15">
      <c r="A276" s="84" t="s">
        <v>2219</v>
      </c>
      <c r="B276" s="84" t="s">
        <v>2220</v>
      </c>
      <c r="C276" s="84">
        <v>2</v>
      </c>
      <c r="D276" s="118">
        <v>0.004566247154096565</v>
      </c>
      <c r="E276" s="118">
        <v>2.374748346010104</v>
      </c>
      <c r="F276" s="84" t="s">
        <v>2041</v>
      </c>
      <c r="G276" s="84" t="b">
        <v>0</v>
      </c>
      <c r="H276" s="84" t="b">
        <v>0</v>
      </c>
      <c r="I276" s="84" t="b">
        <v>0</v>
      </c>
      <c r="J276" s="84" t="b">
        <v>0</v>
      </c>
      <c r="K276" s="84" t="b">
        <v>0</v>
      </c>
      <c r="L276" s="84" t="b">
        <v>0</v>
      </c>
    </row>
    <row r="277" spans="1:12" ht="15">
      <c r="A277" s="84" t="s">
        <v>2220</v>
      </c>
      <c r="B277" s="84" t="s">
        <v>2221</v>
      </c>
      <c r="C277" s="84">
        <v>2</v>
      </c>
      <c r="D277" s="118">
        <v>0.004566247154096565</v>
      </c>
      <c r="E277" s="118">
        <v>2.1986570869544226</v>
      </c>
      <c r="F277" s="84" t="s">
        <v>2041</v>
      </c>
      <c r="G277" s="84" t="b">
        <v>0</v>
      </c>
      <c r="H277" s="84" t="b">
        <v>0</v>
      </c>
      <c r="I277" s="84" t="b">
        <v>0</v>
      </c>
      <c r="J277" s="84" t="b">
        <v>0</v>
      </c>
      <c r="K277" s="84" t="b">
        <v>0</v>
      </c>
      <c r="L277" s="84" t="b">
        <v>0</v>
      </c>
    </row>
    <row r="278" spans="1:12" ht="15">
      <c r="A278" s="84" t="s">
        <v>2221</v>
      </c>
      <c r="B278" s="84" t="s">
        <v>2222</v>
      </c>
      <c r="C278" s="84">
        <v>2</v>
      </c>
      <c r="D278" s="118">
        <v>0.004566247154096565</v>
      </c>
      <c r="E278" s="118">
        <v>2.1986570869544226</v>
      </c>
      <c r="F278" s="84" t="s">
        <v>2041</v>
      </c>
      <c r="G278" s="84" t="b">
        <v>0</v>
      </c>
      <c r="H278" s="84" t="b">
        <v>0</v>
      </c>
      <c r="I278" s="84" t="b">
        <v>0</v>
      </c>
      <c r="J278" s="84" t="b">
        <v>0</v>
      </c>
      <c r="K278" s="84" t="b">
        <v>0</v>
      </c>
      <c r="L278" s="84" t="b">
        <v>0</v>
      </c>
    </row>
    <row r="279" spans="1:12" ht="15">
      <c r="A279" s="84" t="s">
        <v>2591</v>
      </c>
      <c r="B279" s="84" t="s">
        <v>2654</v>
      </c>
      <c r="C279" s="84">
        <v>2</v>
      </c>
      <c r="D279" s="118">
        <v>0.004566247154096565</v>
      </c>
      <c r="E279" s="118">
        <v>2.374748346010104</v>
      </c>
      <c r="F279" s="84" t="s">
        <v>2041</v>
      </c>
      <c r="G279" s="84" t="b">
        <v>0</v>
      </c>
      <c r="H279" s="84" t="b">
        <v>0</v>
      </c>
      <c r="I279" s="84" t="b">
        <v>0</v>
      </c>
      <c r="J279" s="84" t="b">
        <v>0</v>
      </c>
      <c r="K279" s="84" t="b">
        <v>0</v>
      </c>
      <c r="L279" s="84" t="b">
        <v>0</v>
      </c>
    </row>
    <row r="280" spans="1:12" ht="15">
      <c r="A280" s="84" t="s">
        <v>2567</v>
      </c>
      <c r="B280" s="84" t="s">
        <v>2178</v>
      </c>
      <c r="C280" s="84">
        <v>2</v>
      </c>
      <c r="D280" s="118">
        <v>0.004566247154096565</v>
      </c>
      <c r="E280" s="118">
        <v>1.295567099962479</v>
      </c>
      <c r="F280" s="84" t="s">
        <v>2041</v>
      </c>
      <c r="G280" s="84" t="b">
        <v>0</v>
      </c>
      <c r="H280" s="84" t="b">
        <v>0</v>
      </c>
      <c r="I280" s="84" t="b">
        <v>0</v>
      </c>
      <c r="J280" s="84" t="b">
        <v>0</v>
      </c>
      <c r="K280" s="84" t="b">
        <v>0</v>
      </c>
      <c r="L280" s="84" t="b">
        <v>0</v>
      </c>
    </row>
    <row r="281" spans="1:12" ht="15">
      <c r="A281" s="84" t="s">
        <v>295</v>
      </c>
      <c r="B281" s="84" t="s">
        <v>2615</v>
      </c>
      <c r="C281" s="84">
        <v>2</v>
      </c>
      <c r="D281" s="118">
        <v>0.004566247154096565</v>
      </c>
      <c r="E281" s="118">
        <v>2.1986570869544226</v>
      </c>
      <c r="F281" s="84" t="s">
        <v>2041</v>
      </c>
      <c r="G281" s="84" t="b">
        <v>0</v>
      </c>
      <c r="H281" s="84" t="b">
        <v>0</v>
      </c>
      <c r="I281" s="84" t="b">
        <v>0</v>
      </c>
      <c r="J281" s="84" t="b">
        <v>0</v>
      </c>
      <c r="K281" s="84" t="b">
        <v>0</v>
      </c>
      <c r="L281" s="84" t="b">
        <v>0</v>
      </c>
    </row>
    <row r="282" spans="1:12" ht="15">
      <c r="A282" s="84" t="s">
        <v>2615</v>
      </c>
      <c r="B282" s="84" t="s">
        <v>2668</v>
      </c>
      <c r="C282" s="84">
        <v>2</v>
      </c>
      <c r="D282" s="118">
        <v>0.004566247154096565</v>
      </c>
      <c r="E282" s="118">
        <v>2.374748346010104</v>
      </c>
      <c r="F282" s="84" t="s">
        <v>2041</v>
      </c>
      <c r="G282" s="84" t="b">
        <v>0</v>
      </c>
      <c r="H282" s="84" t="b">
        <v>0</v>
      </c>
      <c r="I282" s="84" t="b">
        <v>0</v>
      </c>
      <c r="J282" s="84" t="b">
        <v>0</v>
      </c>
      <c r="K282" s="84" t="b">
        <v>0</v>
      </c>
      <c r="L282" s="84" t="b">
        <v>0</v>
      </c>
    </row>
    <row r="283" spans="1:12" ht="15">
      <c r="A283" s="84" t="s">
        <v>2668</v>
      </c>
      <c r="B283" s="84" t="s">
        <v>2669</v>
      </c>
      <c r="C283" s="84">
        <v>2</v>
      </c>
      <c r="D283" s="118">
        <v>0.004566247154096565</v>
      </c>
      <c r="E283" s="118">
        <v>2.374748346010104</v>
      </c>
      <c r="F283" s="84" t="s">
        <v>2041</v>
      </c>
      <c r="G283" s="84" t="b">
        <v>0</v>
      </c>
      <c r="H283" s="84" t="b">
        <v>0</v>
      </c>
      <c r="I283" s="84" t="b">
        <v>0</v>
      </c>
      <c r="J283" s="84" t="b">
        <v>0</v>
      </c>
      <c r="K283" s="84" t="b">
        <v>0</v>
      </c>
      <c r="L283" s="84" t="b">
        <v>0</v>
      </c>
    </row>
    <row r="284" spans="1:12" ht="15">
      <c r="A284" s="84" t="s">
        <v>2669</v>
      </c>
      <c r="B284" s="84" t="s">
        <v>2670</v>
      </c>
      <c r="C284" s="84">
        <v>2</v>
      </c>
      <c r="D284" s="118">
        <v>0.004566247154096565</v>
      </c>
      <c r="E284" s="118">
        <v>2.374748346010104</v>
      </c>
      <c r="F284" s="84" t="s">
        <v>2041</v>
      </c>
      <c r="G284" s="84" t="b">
        <v>0</v>
      </c>
      <c r="H284" s="84" t="b">
        <v>0</v>
      </c>
      <c r="I284" s="84" t="b">
        <v>0</v>
      </c>
      <c r="J284" s="84" t="b">
        <v>0</v>
      </c>
      <c r="K284" s="84" t="b">
        <v>0</v>
      </c>
      <c r="L284" s="84" t="b">
        <v>0</v>
      </c>
    </row>
    <row r="285" spans="1:12" ht="15">
      <c r="A285" s="84" t="s">
        <v>2670</v>
      </c>
      <c r="B285" s="84" t="s">
        <v>2671</v>
      </c>
      <c r="C285" s="84">
        <v>2</v>
      </c>
      <c r="D285" s="118">
        <v>0.004566247154096565</v>
      </c>
      <c r="E285" s="118">
        <v>2.374748346010104</v>
      </c>
      <c r="F285" s="84" t="s">
        <v>2041</v>
      </c>
      <c r="G285" s="84" t="b">
        <v>0</v>
      </c>
      <c r="H285" s="84" t="b">
        <v>0</v>
      </c>
      <c r="I285" s="84" t="b">
        <v>0</v>
      </c>
      <c r="J285" s="84" t="b">
        <v>0</v>
      </c>
      <c r="K285" s="84" t="b">
        <v>0</v>
      </c>
      <c r="L285" s="84" t="b">
        <v>0</v>
      </c>
    </row>
    <row r="286" spans="1:12" ht="15">
      <c r="A286" s="84" t="s">
        <v>2671</v>
      </c>
      <c r="B286" s="84" t="s">
        <v>2215</v>
      </c>
      <c r="C286" s="84">
        <v>2</v>
      </c>
      <c r="D286" s="118">
        <v>0.004566247154096565</v>
      </c>
      <c r="E286" s="118">
        <v>2.1986570869544226</v>
      </c>
      <c r="F286" s="84" t="s">
        <v>2041</v>
      </c>
      <c r="G286" s="84" t="b">
        <v>0</v>
      </c>
      <c r="H286" s="84" t="b">
        <v>0</v>
      </c>
      <c r="I286" s="84" t="b">
        <v>0</v>
      </c>
      <c r="J286" s="84" t="b">
        <v>0</v>
      </c>
      <c r="K286" s="84" t="b">
        <v>0</v>
      </c>
      <c r="L286" s="84" t="b">
        <v>0</v>
      </c>
    </row>
    <row r="287" spans="1:12" ht="15">
      <c r="A287" s="84" t="s">
        <v>2215</v>
      </c>
      <c r="B287" s="84" t="s">
        <v>2672</v>
      </c>
      <c r="C287" s="84">
        <v>2</v>
      </c>
      <c r="D287" s="118">
        <v>0.004566247154096565</v>
      </c>
      <c r="E287" s="118">
        <v>2.1986570869544226</v>
      </c>
      <c r="F287" s="84" t="s">
        <v>2041</v>
      </c>
      <c r="G287" s="84" t="b">
        <v>0</v>
      </c>
      <c r="H287" s="84" t="b">
        <v>0</v>
      </c>
      <c r="I287" s="84" t="b">
        <v>0</v>
      </c>
      <c r="J287" s="84" t="b">
        <v>0</v>
      </c>
      <c r="K287" s="84" t="b">
        <v>0</v>
      </c>
      <c r="L287" s="84" t="b">
        <v>0</v>
      </c>
    </row>
    <row r="288" spans="1:12" ht="15">
      <c r="A288" s="84" t="s">
        <v>2672</v>
      </c>
      <c r="B288" s="84" t="s">
        <v>2673</v>
      </c>
      <c r="C288" s="84">
        <v>2</v>
      </c>
      <c r="D288" s="118">
        <v>0.004566247154096565</v>
      </c>
      <c r="E288" s="118">
        <v>2.374748346010104</v>
      </c>
      <c r="F288" s="84" t="s">
        <v>2041</v>
      </c>
      <c r="G288" s="84" t="b">
        <v>0</v>
      </c>
      <c r="H288" s="84" t="b">
        <v>0</v>
      </c>
      <c r="I288" s="84" t="b">
        <v>0</v>
      </c>
      <c r="J288" s="84" t="b">
        <v>0</v>
      </c>
      <c r="K288" s="84" t="b">
        <v>0</v>
      </c>
      <c r="L288" s="84" t="b">
        <v>0</v>
      </c>
    </row>
    <row r="289" spans="1:12" ht="15">
      <c r="A289" s="84" t="s">
        <v>2673</v>
      </c>
      <c r="B289" s="84" t="s">
        <v>2674</v>
      </c>
      <c r="C289" s="84">
        <v>2</v>
      </c>
      <c r="D289" s="118">
        <v>0.004566247154096565</v>
      </c>
      <c r="E289" s="118">
        <v>2.374748346010104</v>
      </c>
      <c r="F289" s="84" t="s">
        <v>2041</v>
      </c>
      <c r="G289" s="84" t="b">
        <v>0</v>
      </c>
      <c r="H289" s="84" t="b">
        <v>0</v>
      </c>
      <c r="I289" s="84" t="b">
        <v>0</v>
      </c>
      <c r="J289" s="84" t="b">
        <v>0</v>
      </c>
      <c r="K289" s="84" t="b">
        <v>0</v>
      </c>
      <c r="L289" s="84" t="b">
        <v>0</v>
      </c>
    </row>
    <row r="290" spans="1:12" ht="15">
      <c r="A290" s="84" t="s">
        <v>2674</v>
      </c>
      <c r="B290" s="84" t="s">
        <v>2616</v>
      </c>
      <c r="C290" s="84">
        <v>2</v>
      </c>
      <c r="D290" s="118">
        <v>0.004566247154096565</v>
      </c>
      <c r="E290" s="118">
        <v>2.374748346010104</v>
      </c>
      <c r="F290" s="84" t="s">
        <v>2041</v>
      </c>
      <c r="G290" s="84" t="b">
        <v>0</v>
      </c>
      <c r="H290" s="84" t="b">
        <v>0</v>
      </c>
      <c r="I290" s="84" t="b">
        <v>0</v>
      </c>
      <c r="J290" s="84" t="b">
        <v>1</v>
      </c>
      <c r="K290" s="84" t="b">
        <v>0</v>
      </c>
      <c r="L290" s="84" t="b">
        <v>0</v>
      </c>
    </row>
    <row r="291" spans="1:12" ht="15">
      <c r="A291" s="84" t="s">
        <v>2616</v>
      </c>
      <c r="B291" s="84" t="s">
        <v>2568</v>
      </c>
      <c r="C291" s="84">
        <v>2</v>
      </c>
      <c r="D291" s="118">
        <v>0.004566247154096565</v>
      </c>
      <c r="E291" s="118">
        <v>1.8976270912904414</v>
      </c>
      <c r="F291" s="84" t="s">
        <v>2041</v>
      </c>
      <c r="G291" s="84" t="b">
        <v>1</v>
      </c>
      <c r="H291" s="84" t="b">
        <v>0</v>
      </c>
      <c r="I291" s="84" t="b">
        <v>0</v>
      </c>
      <c r="J291" s="84" t="b">
        <v>0</v>
      </c>
      <c r="K291" s="84" t="b">
        <v>0</v>
      </c>
      <c r="L291" s="84" t="b">
        <v>0</v>
      </c>
    </row>
    <row r="292" spans="1:12" ht="15">
      <c r="A292" s="84" t="s">
        <v>2568</v>
      </c>
      <c r="B292" s="84" t="s">
        <v>2675</v>
      </c>
      <c r="C292" s="84">
        <v>2</v>
      </c>
      <c r="D292" s="118">
        <v>0.004566247154096565</v>
      </c>
      <c r="E292" s="118">
        <v>1.8976270912904414</v>
      </c>
      <c r="F292" s="84" t="s">
        <v>2041</v>
      </c>
      <c r="G292" s="84" t="b">
        <v>0</v>
      </c>
      <c r="H292" s="84" t="b">
        <v>0</v>
      </c>
      <c r="I292" s="84" t="b">
        <v>0</v>
      </c>
      <c r="J292" s="84" t="b">
        <v>0</v>
      </c>
      <c r="K292" s="84" t="b">
        <v>0</v>
      </c>
      <c r="L292" s="84" t="b">
        <v>0</v>
      </c>
    </row>
    <row r="293" spans="1:12" ht="15">
      <c r="A293" s="84" t="s">
        <v>317</v>
      </c>
      <c r="B293" s="84" t="s">
        <v>316</v>
      </c>
      <c r="C293" s="84">
        <v>2</v>
      </c>
      <c r="D293" s="118">
        <v>0.004566247154096565</v>
      </c>
      <c r="E293" s="118">
        <v>2.374748346010104</v>
      </c>
      <c r="F293" s="84" t="s">
        <v>2041</v>
      </c>
      <c r="G293" s="84" t="b">
        <v>0</v>
      </c>
      <c r="H293" s="84" t="b">
        <v>0</v>
      </c>
      <c r="I293" s="84" t="b">
        <v>0</v>
      </c>
      <c r="J293" s="84" t="b">
        <v>0</v>
      </c>
      <c r="K293" s="84" t="b">
        <v>0</v>
      </c>
      <c r="L293" s="84" t="b">
        <v>0</v>
      </c>
    </row>
    <row r="294" spans="1:12" ht="15">
      <c r="A294" s="84" t="s">
        <v>348</v>
      </c>
      <c r="B294" s="84" t="s">
        <v>347</v>
      </c>
      <c r="C294" s="84">
        <v>2</v>
      </c>
      <c r="D294" s="118">
        <v>0.004566247154096565</v>
      </c>
      <c r="E294" s="118">
        <v>2.1986570869544226</v>
      </c>
      <c r="F294" s="84" t="s">
        <v>2041</v>
      </c>
      <c r="G294" s="84" t="b">
        <v>0</v>
      </c>
      <c r="H294" s="84" t="b">
        <v>0</v>
      </c>
      <c r="I294" s="84" t="b">
        <v>0</v>
      </c>
      <c r="J294" s="84" t="b">
        <v>0</v>
      </c>
      <c r="K294" s="84" t="b">
        <v>0</v>
      </c>
      <c r="L294" s="84" t="b">
        <v>0</v>
      </c>
    </row>
    <row r="295" spans="1:12" ht="15">
      <c r="A295" s="84" t="s">
        <v>2191</v>
      </c>
      <c r="B295" s="84" t="s">
        <v>2192</v>
      </c>
      <c r="C295" s="84">
        <v>11</v>
      </c>
      <c r="D295" s="118">
        <v>0.011016751365994275</v>
      </c>
      <c r="E295" s="118">
        <v>1.2970638084463797</v>
      </c>
      <c r="F295" s="84" t="s">
        <v>2042</v>
      </c>
      <c r="G295" s="84" t="b">
        <v>0</v>
      </c>
      <c r="H295" s="84" t="b">
        <v>0</v>
      </c>
      <c r="I295" s="84" t="b">
        <v>0</v>
      </c>
      <c r="J295" s="84" t="b">
        <v>0</v>
      </c>
      <c r="K295" s="84" t="b">
        <v>0</v>
      </c>
      <c r="L295" s="84" t="b">
        <v>0</v>
      </c>
    </row>
    <row r="296" spans="1:12" ht="15">
      <c r="A296" s="84" t="s">
        <v>2192</v>
      </c>
      <c r="B296" s="84" t="s">
        <v>301</v>
      </c>
      <c r="C296" s="84">
        <v>11</v>
      </c>
      <c r="D296" s="118">
        <v>0.011016751365994275</v>
      </c>
      <c r="E296" s="118">
        <v>1.2970638084463797</v>
      </c>
      <c r="F296" s="84" t="s">
        <v>2042</v>
      </c>
      <c r="G296" s="84" t="b">
        <v>0</v>
      </c>
      <c r="H296" s="84" t="b">
        <v>0</v>
      </c>
      <c r="I296" s="84" t="b">
        <v>0</v>
      </c>
      <c r="J296" s="84" t="b">
        <v>0</v>
      </c>
      <c r="K296" s="84" t="b">
        <v>0</v>
      </c>
      <c r="L296" s="84" t="b">
        <v>0</v>
      </c>
    </row>
    <row r="297" spans="1:12" ht="15">
      <c r="A297" s="84" t="s">
        <v>301</v>
      </c>
      <c r="B297" s="84" t="s">
        <v>2193</v>
      </c>
      <c r="C297" s="84">
        <v>11</v>
      </c>
      <c r="D297" s="118">
        <v>0.011016751365994275</v>
      </c>
      <c r="E297" s="118">
        <v>1.2970638084463797</v>
      </c>
      <c r="F297" s="84" t="s">
        <v>2042</v>
      </c>
      <c r="G297" s="84" t="b">
        <v>0</v>
      </c>
      <c r="H297" s="84" t="b">
        <v>0</v>
      </c>
      <c r="I297" s="84" t="b">
        <v>0</v>
      </c>
      <c r="J297" s="84" t="b">
        <v>0</v>
      </c>
      <c r="K297" s="84" t="b">
        <v>0</v>
      </c>
      <c r="L297" s="84" t="b">
        <v>0</v>
      </c>
    </row>
    <row r="298" spans="1:12" ht="15">
      <c r="A298" s="84" t="s">
        <v>2193</v>
      </c>
      <c r="B298" s="84" t="s">
        <v>2194</v>
      </c>
      <c r="C298" s="84">
        <v>11</v>
      </c>
      <c r="D298" s="118">
        <v>0.011016751365994275</v>
      </c>
      <c r="E298" s="118">
        <v>1.2970638084463797</v>
      </c>
      <c r="F298" s="84" t="s">
        <v>2042</v>
      </c>
      <c r="G298" s="84" t="b">
        <v>0</v>
      </c>
      <c r="H298" s="84" t="b">
        <v>0</v>
      </c>
      <c r="I298" s="84" t="b">
        <v>0</v>
      </c>
      <c r="J298" s="84" t="b">
        <v>0</v>
      </c>
      <c r="K298" s="84" t="b">
        <v>0</v>
      </c>
      <c r="L298" s="84" t="b">
        <v>0</v>
      </c>
    </row>
    <row r="299" spans="1:12" ht="15">
      <c r="A299" s="84" t="s">
        <v>2194</v>
      </c>
      <c r="B299" s="84" t="s">
        <v>2195</v>
      </c>
      <c r="C299" s="84">
        <v>11</v>
      </c>
      <c r="D299" s="118">
        <v>0.011016751365994275</v>
      </c>
      <c r="E299" s="118">
        <v>1.2970638084463797</v>
      </c>
      <c r="F299" s="84" t="s">
        <v>2042</v>
      </c>
      <c r="G299" s="84" t="b">
        <v>0</v>
      </c>
      <c r="H299" s="84" t="b">
        <v>0</v>
      </c>
      <c r="I299" s="84" t="b">
        <v>0</v>
      </c>
      <c r="J299" s="84" t="b">
        <v>0</v>
      </c>
      <c r="K299" s="84" t="b">
        <v>0</v>
      </c>
      <c r="L299" s="84" t="b">
        <v>0</v>
      </c>
    </row>
    <row r="300" spans="1:12" ht="15">
      <c r="A300" s="84" t="s">
        <v>2195</v>
      </c>
      <c r="B300" s="84" t="s">
        <v>2196</v>
      </c>
      <c r="C300" s="84">
        <v>11</v>
      </c>
      <c r="D300" s="118">
        <v>0.011016751365994275</v>
      </c>
      <c r="E300" s="118">
        <v>1.2970638084463797</v>
      </c>
      <c r="F300" s="84" t="s">
        <v>2042</v>
      </c>
      <c r="G300" s="84" t="b">
        <v>0</v>
      </c>
      <c r="H300" s="84" t="b">
        <v>0</v>
      </c>
      <c r="I300" s="84" t="b">
        <v>0</v>
      </c>
      <c r="J300" s="84" t="b">
        <v>0</v>
      </c>
      <c r="K300" s="84" t="b">
        <v>0</v>
      </c>
      <c r="L300" s="84" t="b">
        <v>0</v>
      </c>
    </row>
    <row r="301" spans="1:12" ht="15">
      <c r="A301" s="84" t="s">
        <v>2196</v>
      </c>
      <c r="B301" s="84" t="s">
        <v>2197</v>
      </c>
      <c r="C301" s="84">
        <v>11</v>
      </c>
      <c r="D301" s="118">
        <v>0.011016751365994275</v>
      </c>
      <c r="E301" s="118">
        <v>1.2970638084463797</v>
      </c>
      <c r="F301" s="84" t="s">
        <v>2042</v>
      </c>
      <c r="G301" s="84" t="b">
        <v>0</v>
      </c>
      <c r="H301" s="84" t="b">
        <v>0</v>
      </c>
      <c r="I301" s="84" t="b">
        <v>0</v>
      </c>
      <c r="J301" s="84" t="b">
        <v>1</v>
      </c>
      <c r="K301" s="84" t="b">
        <v>0</v>
      </c>
      <c r="L301" s="84" t="b">
        <v>0</v>
      </c>
    </row>
    <row r="302" spans="1:12" ht="15">
      <c r="A302" s="84" t="s">
        <v>2197</v>
      </c>
      <c r="B302" s="84" t="s">
        <v>2198</v>
      </c>
      <c r="C302" s="84">
        <v>11</v>
      </c>
      <c r="D302" s="118">
        <v>0.011016751365994275</v>
      </c>
      <c r="E302" s="118">
        <v>1.2970638084463797</v>
      </c>
      <c r="F302" s="84" t="s">
        <v>2042</v>
      </c>
      <c r="G302" s="84" t="b">
        <v>1</v>
      </c>
      <c r="H302" s="84" t="b">
        <v>0</v>
      </c>
      <c r="I302" s="84" t="b">
        <v>0</v>
      </c>
      <c r="J302" s="84" t="b">
        <v>0</v>
      </c>
      <c r="K302" s="84" t="b">
        <v>0</v>
      </c>
      <c r="L302" s="84" t="b">
        <v>0</v>
      </c>
    </row>
    <row r="303" spans="1:12" ht="15">
      <c r="A303" s="84" t="s">
        <v>255</v>
      </c>
      <c r="B303" s="84" t="s">
        <v>2191</v>
      </c>
      <c r="C303" s="84">
        <v>10</v>
      </c>
      <c r="D303" s="118">
        <v>0.011761755314465355</v>
      </c>
      <c r="E303" s="118">
        <v>1.29706380844638</v>
      </c>
      <c r="F303" s="84" t="s">
        <v>2042</v>
      </c>
      <c r="G303" s="84" t="b">
        <v>0</v>
      </c>
      <c r="H303" s="84" t="b">
        <v>0</v>
      </c>
      <c r="I303" s="84" t="b">
        <v>0</v>
      </c>
      <c r="J303" s="84" t="b">
        <v>0</v>
      </c>
      <c r="K303" s="84" t="b">
        <v>0</v>
      </c>
      <c r="L303" s="84" t="b">
        <v>0</v>
      </c>
    </row>
    <row r="304" spans="1:12" ht="15">
      <c r="A304" s="84" t="s">
        <v>2198</v>
      </c>
      <c r="B304" s="84" t="s">
        <v>2566</v>
      </c>
      <c r="C304" s="84">
        <v>10</v>
      </c>
      <c r="D304" s="118">
        <v>0.011761755314465355</v>
      </c>
      <c r="E304" s="118">
        <v>1.29706380844638</v>
      </c>
      <c r="F304" s="84" t="s">
        <v>2042</v>
      </c>
      <c r="G304" s="84" t="b">
        <v>0</v>
      </c>
      <c r="H304" s="84" t="b">
        <v>0</v>
      </c>
      <c r="I304" s="84" t="b">
        <v>0</v>
      </c>
      <c r="J304" s="84" t="b">
        <v>0</v>
      </c>
      <c r="K304" s="84" t="b">
        <v>0</v>
      </c>
      <c r="L304" s="84" t="b">
        <v>0</v>
      </c>
    </row>
    <row r="305" spans="1:12" ht="15">
      <c r="A305" s="84" t="s">
        <v>2183</v>
      </c>
      <c r="B305" s="84" t="s">
        <v>2584</v>
      </c>
      <c r="C305" s="84">
        <v>3</v>
      </c>
      <c r="D305" s="118">
        <v>0.010147244889027424</v>
      </c>
      <c r="E305" s="118">
        <v>1.7363965022766426</v>
      </c>
      <c r="F305" s="84" t="s">
        <v>2042</v>
      </c>
      <c r="G305" s="84" t="b">
        <v>0</v>
      </c>
      <c r="H305" s="84" t="b">
        <v>0</v>
      </c>
      <c r="I305" s="84" t="b">
        <v>0</v>
      </c>
      <c r="J305" s="84" t="b">
        <v>0</v>
      </c>
      <c r="K305" s="84" t="b">
        <v>0</v>
      </c>
      <c r="L305" s="84" t="b">
        <v>0</v>
      </c>
    </row>
    <row r="306" spans="1:12" ht="15">
      <c r="A306" s="84" t="s">
        <v>2584</v>
      </c>
      <c r="B306" s="84" t="s">
        <v>2178</v>
      </c>
      <c r="C306" s="84">
        <v>3</v>
      </c>
      <c r="D306" s="118">
        <v>0.010147244889027424</v>
      </c>
      <c r="E306" s="118">
        <v>1.493358453590348</v>
      </c>
      <c r="F306" s="84" t="s">
        <v>2042</v>
      </c>
      <c r="G306" s="84" t="b">
        <v>0</v>
      </c>
      <c r="H306" s="84" t="b">
        <v>0</v>
      </c>
      <c r="I306" s="84" t="b">
        <v>0</v>
      </c>
      <c r="J306" s="84" t="b">
        <v>0</v>
      </c>
      <c r="K306" s="84" t="b">
        <v>0</v>
      </c>
      <c r="L306" s="84" t="b">
        <v>0</v>
      </c>
    </row>
    <row r="307" spans="1:12" ht="15">
      <c r="A307" s="84" t="s">
        <v>2568</v>
      </c>
      <c r="B307" s="84" t="s">
        <v>2567</v>
      </c>
      <c r="C307" s="84">
        <v>2</v>
      </c>
      <c r="D307" s="118">
        <v>0.008250832112142174</v>
      </c>
      <c r="E307" s="118">
        <v>1.7363965022766426</v>
      </c>
      <c r="F307" s="84" t="s">
        <v>2042</v>
      </c>
      <c r="G307" s="84" t="b">
        <v>0</v>
      </c>
      <c r="H307" s="84" t="b">
        <v>0</v>
      </c>
      <c r="I307" s="84" t="b">
        <v>0</v>
      </c>
      <c r="J307" s="84" t="b">
        <v>0</v>
      </c>
      <c r="K307" s="84" t="b">
        <v>0</v>
      </c>
      <c r="L307" s="84" t="b">
        <v>0</v>
      </c>
    </row>
    <row r="308" spans="1:12" ht="15">
      <c r="A308" s="84" t="s">
        <v>2683</v>
      </c>
      <c r="B308" s="84" t="s">
        <v>2684</v>
      </c>
      <c r="C308" s="84">
        <v>2</v>
      </c>
      <c r="D308" s="118">
        <v>0.008250832112142174</v>
      </c>
      <c r="E308" s="118">
        <v>2.037426497940624</v>
      </c>
      <c r="F308" s="84" t="s">
        <v>2042</v>
      </c>
      <c r="G308" s="84" t="b">
        <v>0</v>
      </c>
      <c r="H308" s="84" t="b">
        <v>0</v>
      </c>
      <c r="I308" s="84" t="b">
        <v>0</v>
      </c>
      <c r="J308" s="84" t="b">
        <v>0</v>
      </c>
      <c r="K308" s="84" t="b">
        <v>0</v>
      </c>
      <c r="L308" s="84" t="b">
        <v>0</v>
      </c>
    </row>
    <row r="309" spans="1:12" ht="15">
      <c r="A309" s="84" t="s">
        <v>2684</v>
      </c>
      <c r="B309" s="84" t="s">
        <v>2685</v>
      </c>
      <c r="C309" s="84">
        <v>2</v>
      </c>
      <c r="D309" s="118">
        <v>0.008250832112142174</v>
      </c>
      <c r="E309" s="118">
        <v>2.037426497940624</v>
      </c>
      <c r="F309" s="84" t="s">
        <v>2042</v>
      </c>
      <c r="G309" s="84" t="b">
        <v>0</v>
      </c>
      <c r="H309" s="84" t="b">
        <v>0</v>
      </c>
      <c r="I309" s="84" t="b">
        <v>0</v>
      </c>
      <c r="J309" s="84" t="b">
        <v>0</v>
      </c>
      <c r="K309" s="84" t="b">
        <v>0</v>
      </c>
      <c r="L309" s="84" t="b">
        <v>0</v>
      </c>
    </row>
    <row r="310" spans="1:12" ht="15">
      <c r="A310" s="84" t="s">
        <v>2685</v>
      </c>
      <c r="B310" s="84" t="s">
        <v>2579</v>
      </c>
      <c r="C310" s="84">
        <v>2</v>
      </c>
      <c r="D310" s="118">
        <v>0.008250832112142174</v>
      </c>
      <c r="E310" s="118">
        <v>1.8613352388849425</v>
      </c>
      <c r="F310" s="84" t="s">
        <v>2042</v>
      </c>
      <c r="G310" s="84" t="b">
        <v>0</v>
      </c>
      <c r="H310" s="84" t="b">
        <v>0</v>
      </c>
      <c r="I310" s="84" t="b">
        <v>0</v>
      </c>
      <c r="J310" s="84" t="b">
        <v>0</v>
      </c>
      <c r="K310" s="84" t="b">
        <v>0</v>
      </c>
      <c r="L310" s="84" t="b">
        <v>0</v>
      </c>
    </row>
    <row r="311" spans="1:12" ht="15">
      <c r="A311" s="84" t="s">
        <v>2579</v>
      </c>
      <c r="B311" s="84" t="s">
        <v>2183</v>
      </c>
      <c r="C311" s="84">
        <v>2</v>
      </c>
      <c r="D311" s="118">
        <v>0.008250832112142174</v>
      </c>
      <c r="E311" s="118">
        <v>1.4633952302129047</v>
      </c>
      <c r="F311" s="84" t="s">
        <v>2042</v>
      </c>
      <c r="G311" s="84" t="b">
        <v>0</v>
      </c>
      <c r="H311" s="84" t="b">
        <v>0</v>
      </c>
      <c r="I311" s="84" t="b">
        <v>0</v>
      </c>
      <c r="J311" s="84" t="b">
        <v>0</v>
      </c>
      <c r="K311" s="84" t="b">
        <v>0</v>
      </c>
      <c r="L311" s="84" t="b">
        <v>0</v>
      </c>
    </row>
    <row r="312" spans="1:12" ht="15">
      <c r="A312" s="84" t="s">
        <v>2181</v>
      </c>
      <c r="B312" s="84" t="s">
        <v>2157</v>
      </c>
      <c r="C312" s="84">
        <v>2</v>
      </c>
      <c r="D312" s="118">
        <v>0.008250832112142174</v>
      </c>
      <c r="E312" s="118">
        <v>2.037426497940624</v>
      </c>
      <c r="F312" s="84" t="s">
        <v>2042</v>
      </c>
      <c r="G312" s="84" t="b">
        <v>0</v>
      </c>
      <c r="H312" s="84" t="b">
        <v>0</v>
      </c>
      <c r="I312" s="84" t="b">
        <v>0</v>
      </c>
      <c r="J312" s="84" t="b">
        <v>0</v>
      </c>
      <c r="K312" s="84" t="b">
        <v>0</v>
      </c>
      <c r="L312" s="84" t="b">
        <v>0</v>
      </c>
    </row>
    <row r="313" spans="1:12" ht="15">
      <c r="A313" s="84" t="s">
        <v>268</v>
      </c>
      <c r="B313" s="84" t="s">
        <v>2567</v>
      </c>
      <c r="C313" s="84">
        <v>2</v>
      </c>
      <c r="D313" s="118">
        <v>0.008250832112142174</v>
      </c>
      <c r="E313" s="118">
        <v>1.5603052432209612</v>
      </c>
      <c r="F313" s="84" t="s">
        <v>2042</v>
      </c>
      <c r="G313" s="84" t="b">
        <v>0</v>
      </c>
      <c r="H313" s="84" t="b">
        <v>0</v>
      </c>
      <c r="I313" s="84" t="b">
        <v>0</v>
      </c>
      <c r="J313" s="84" t="b">
        <v>0</v>
      </c>
      <c r="K313" s="84" t="b">
        <v>0</v>
      </c>
      <c r="L313" s="84" t="b">
        <v>0</v>
      </c>
    </row>
    <row r="314" spans="1:12" ht="15">
      <c r="A314" s="84" t="s">
        <v>2567</v>
      </c>
      <c r="B314" s="84" t="s">
        <v>2178</v>
      </c>
      <c r="C314" s="84">
        <v>2</v>
      </c>
      <c r="D314" s="118">
        <v>0.008250832112142174</v>
      </c>
      <c r="E314" s="118">
        <v>1.3172671945346668</v>
      </c>
      <c r="F314" s="84" t="s">
        <v>2042</v>
      </c>
      <c r="G314" s="84" t="b">
        <v>0</v>
      </c>
      <c r="H314" s="84" t="b">
        <v>0</v>
      </c>
      <c r="I314" s="84" t="b">
        <v>0</v>
      </c>
      <c r="J314" s="84" t="b">
        <v>0</v>
      </c>
      <c r="K314" s="84" t="b">
        <v>0</v>
      </c>
      <c r="L314" s="84" t="b">
        <v>0</v>
      </c>
    </row>
    <row r="315" spans="1:12" ht="15">
      <c r="A315" s="84" t="s">
        <v>2178</v>
      </c>
      <c r="B315" s="84" t="s">
        <v>299</v>
      </c>
      <c r="C315" s="84">
        <v>2</v>
      </c>
      <c r="D315" s="118">
        <v>0.008250832112142174</v>
      </c>
      <c r="E315" s="118">
        <v>1.3842139841652799</v>
      </c>
      <c r="F315" s="84" t="s">
        <v>2042</v>
      </c>
      <c r="G315" s="84" t="b">
        <v>0</v>
      </c>
      <c r="H315" s="84" t="b">
        <v>0</v>
      </c>
      <c r="I315" s="84" t="b">
        <v>0</v>
      </c>
      <c r="J315" s="84" t="b">
        <v>0</v>
      </c>
      <c r="K315" s="84" t="b">
        <v>0</v>
      </c>
      <c r="L315" s="84" t="b">
        <v>0</v>
      </c>
    </row>
    <row r="316" spans="1:12" ht="15">
      <c r="A316" s="84" t="s">
        <v>299</v>
      </c>
      <c r="B316" s="84" t="s">
        <v>280</v>
      </c>
      <c r="C316" s="84">
        <v>2</v>
      </c>
      <c r="D316" s="118">
        <v>0.008250832112142174</v>
      </c>
      <c r="E316" s="118">
        <v>1.8613352388849425</v>
      </c>
      <c r="F316" s="84" t="s">
        <v>2042</v>
      </c>
      <c r="G316" s="84" t="b">
        <v>0</v>
      </c>
      <c r="H316" s="84" t="b">
        <v>0</v>
      </c>
      <c r="I316" s="84" t="b">
        <v>0</v>
      </c>
      <c r="J316" s="84" t="b">
        <v>0</v>
      </c>
      <c r="K316" s="84" t="b">
        <v>0</v>
      </c>
      <c r="L316" s="84" t="b">
        <v>0</v>
      </c>
    </row>
    <row r="317" spans="1:12" ht="15">
      <c r="A317" s="84" t="s">
        <v>2200</v>
      </c>
      <c r="B317" s="84" t="s">
        <v>2201</v>
      </c>
      <c r="C317" s="84">
        <v>2</v>
      </c>
      <c r="D317" s="118">
        <v>0.010791169628293913</v>
      </c>
      <c r="E317" s="118">
        <v>2.037426497940624</v>
      </c>
      <c r="F317" s="84" t="s">
        <v>2042</v>
      </c>
      <c r="G317" s="84" t="b">
        <v>0</v>
      </c>
      <c r="H317" s="84" t="b">
        <v>0</v>
      </c>
      <c r="I317" s="84" t="b">
        <v>0</v>
      </c>
      <c r="J317" s="84" t="b">
        <v>0</v>
      </c>
      <c r="K317" s="84" t="b">
        <v>0</v>
      </c>
      <c r="L317" s="84" t="b">
        <v>0</v>
      </c>
    </row>
    <row r="318" spans="1:12" ht="15">
      <c r="A318" s="84" t="s">
        <v>2201</v>
      </c>
      <c r="B318" s="84" t="s">
        <v>2180</v>
      </c>
      <c r="C318" s="84">
        <v>2</v>
      </c>
      <c r="D318" s="118">
        <v>0.010791169628293913</v>
      </c>
      <c r="E318" s="118">
        <v>2.037426497940624</v>
      </c>
      <c r="F318" s="84" t="s">
        <v>2042</v>
      </c>
      <c r="G318" s="84" t="b">
        <v>0</v>
      </c>
      <c r="H318" s="84" t="b">
        <v>0</v>
      </c>
      <c r="I318" s="84" t="b">
        <v>0</v>
      </c>
      <c r="J318" s="84" t="b">
        <v>0</v>
      </c>
      <c r="K318" s="84" t="b">
        <v>0</v>
      </c>
      <c r="L318" s="84" t="b">
        <v>0</v>
      </c>
    </row>
    <row r="319" spans="1:12" ht="15">
      <c r="A319" s="84" t="s">
        <v>2200</v>
      </c>
      <c r="B319" s="84" t="s">
        <v>2201</v>
      </c>
      <c r="C319" s="84">
        <v>28</v>
      </c>
      <c r="D319" s="118">
        <v>0.0028731858033164714</v>
      </c>
      <c r="E319" s="118">
        <v>0.9953217377222294</v>
      </c>
      <c r="F319" s="84" t="s">
        <v>2043</v>
      </c>
      <c r="G319" s="84" t="b">
        <v>0</v>
      </c>
      <c r="H319" s="84" t="b">
        <v>0</v>
      </c>
      <c r="I319" s="84" t="b">
        <v>0</v>
      </c>
      <c r="J319" s="84" t="b">
        <v>0</v>
      </c>
      <c r="K319" s="84" t="b">
        <v>0</v>
      </c>
      <c r="L319" s="84" t="b">
        <v>0</v>
      </c>
    </row>
    <row r="320" spans="1:12" ht="15">
      <c r="A320" s="84" t="s">
        <v>2201</v>
      </c>
      <c r="B320" s="84" t="s">
        <v>2180</v>
      </c>
      <c r="C320" s="84">
        <v>28</v>
      </c>
      <c r="D320" s="118">
        <v>0.0028731858033164714</v>
      </c>
      <c r="E320" s="118">
        <v>0.9953217377222294</v>
      </c>
      <c r="F320" s="84" t="s">
        <v>2043</v>
      </c>
      <c r="G320" s="84" t="b">
        <v>0</v>
      </c>
      <c r="H320" s="84" t="b">
        <v>0</v>
      </c>
      <c r="I320" s="84" t="b">
        <v>0</v>
      </c>
      <c r="J320" s="84" t="b">
        <v>0</v>
      </c>
      <c r="K320" s="84" t="b">
        <v>0</v>
      </c>
      <c r="L320" s="84" t="b">
        <v>0</v>
      </c>
    </row>
    <row r="321" spans="1:12" ht="15">
      <c r="A321" s="84" t="s">
        <v>2179</v>
      </c>
      <c r="B321" s="84" t="s">
        <v>2202</v>
      </c>
      <c r="C321" s="84">
        <v>14</v>
      </c>
      <c r="D321" s="118">
        <v>0.0014365929016582357</v>
      </c>
      <c r="E321" s="118">
        <v>0.9953217377222294</v>
      </c>
      <c r="F321" s="84" t="s">
        <v>2043</v>
      </c>
      <c r="G321" s="84" t="b">
        <v>0</v>
      </c>
      <c r="H321" s="84" t="b">
        <v>0</v>
      </c>
      <c r="I321" s="84" t="b">
        <v>0</v>
      </c>
      <c r="J321" s="84" t="b">
        <v>0</v>
      </c>
      <c r="K321" s="84" t="b">
        <v>0</v>
      </c>
      <c r="L321" s="84" t="b">
        <v>0</v>
      </c>
    </row>
    <row r="322" spans="1:12" ht="15">
      <c r="A322" s="84" t="s">
        <v>2202</v>
      </c>
      <c r="B322" s="84" t="s">
        <v>2200</v>
      </c>
      <c r="C322" s="84">
        <v>14</v>
      </c>
      <c r="D322" s="118">
        <v>0.0014365929016582357</v>
      </c>
      <c r="E322" s="118">
        <v>0.9953217377222294</v>
      </c>
      <c r="F322" s="84" t="s">
        <v>2043</v>
      </c>
      <c r="G322" s="84" t="b">
        <v>0</v>
      </c>
      <c r="H322" s="84" t="b">
        <v>0</v>
      </c>
      <c r="I322" s="84" t="b">
        <v>0</v>
      </c>
      <c r="J322" s="84" t="b">
        <v>0</v>
      </c>
      <c r="K322" s="84" t="b">
        <v>0</v>
      </c>
      <c r="L322" s="84" t="b">
        <v>0</v>
      </c>
    </row>
    <row r="323" spans="1:12" ht="15">
      <c r="A323" s="84" t="s">
        <v>2180</v>
      </c>
      <c r="B323" s="84" t="s">
        <v>2129</v>
      </c>
      <c r="C323" s="84">
        <v>14</v>
      </c>
      <c r="D323" s="118">
        <v>0.0014365929016582357</v>
      </c>
      <c r="E323" s="118">
        <v>0.9953217377222294</v>
      </c>
      <c r="F323" s="84" t="s">
        <v>2043</v>
      </c>
      <c r="G323" s="84" t="b">
        <v>0</v>
      </c>
      <c r="H323" s="84" t="b">
        <v>0</v>
      </c>
      <c r="I323" s="84" t="b">
        <v>0</v>
      </c>
      <c r="J323" s="84" t="b">
        <v>0</v>
      </c>
      <c r="K323" s="84" t="b">
        <v>0</v>
      </c>
      <c r="L323" s="84" t="b">
        <v>0</v>
      </c>
    </row>
    <row r="324" spans="1:12" ht="15">
      <c r="A324" s="84" t="s">
        <v>2129</v>
      </c>
      <c r="B324" s="84" t="s">
        <v>2200</v>
      </c>
      <c r="C324" s="84">
        <v>14</v>
      </c>
      <c r="D324" s="118">
        <v>0.0014365929016582357</v>
      </c>
      <c r="E324" s="118">
        <v>0.9953217377222294</v>
      </c>
      <c r="F324" s="84" t="s">
        <v>2043</v>
      </c>
      <c r="G324" s="84" t="b">
        <v>0</v>
      </c>
      <c r="H324" s="84" t="b">
        <v>0</v>
      </c>
      <c r="I324" s="84" t="b">
        <v>0</v>
      </c>
      <c r="J324" s="84" t="b">
        <v>0</v>
      </c>
      <c r="K324" s="84" t="b">
        <v>0</v>
      </c>
      <c r="L324" s="84" t="b">
        <v>0</v>
      </c>
    </row>
    <row r="325" spans="1:12" ht="15">
      <c r="A325" s="84" t="s">
        <v>2180</v>
      </c>
      <c r="B325" s="84" t="s">
        <v>2203</v>
      </c>
      <c r="C325" s="84">
        <v>14</v>
      </c>
      <c r="D325" s="118">
        <v>0.0014365929016582357</v>
      </c>
      <c r="E325" s="118">
        <v>0.9953217377222294</v>
      </c>
      <c r="F325" s="84" t="s">
        <v>2043</v>
      </c>
      <c r="G325" s="84" t="b">
        <v>0</v>
      </c>
      <c r="H325" s="84" t="b">
        <v>0</v>
      </c>
      <c r="I325" s="84" t="b">
        <v>0</v>
      </c>
      <c r="J325" s="84" t="b">
        <v>0</v>
      </c>
      <c r="K325" s="84" t="b">
        <v>0</v>
      </c>
      <c r="L325" s="84" t="b">
        <v>0</v>
      </c>
    </row>
    <row r="326" spans="1:12" ht="15">
      <c r="A326" s="84" t="s">
        <v>2203</v>
      </c>
      <c r="B326" s="84" t="s">
        <v>2179</v>
      </c>
      <c r="C326" s="84">
        <v>14</v>
      </c>
      <c r="D326" s="118">
        <v>0.0014365929016582357</v>
      </c>
      <c r="E326" s="118">
        <v>1.0111160049054613</v>
      </c>
      <c r="F326" s="84" t="s">
        <v>2043</v>
      </c>
      <c r="G326" s="84" t="b">
        <v>0</v>
      </c>
      <c r="H326" s="84" t="b">
        <v>0</v>
      </c>
      <c r="I326" s="84" t="b">
        <v>0</v>
      </c>
      <c r="J326" s="84" t="b">
        <v>0</v>
      </c>
      <c r="K326" s="84" t="b">
        <v>0</v>
      </c>
      <c r="L326" s="84" t="b">
        <v>0</v>
      </c>
    </row>
    <row r="327" spans="1:12" ht="15">
      <c r="A327" s="84" t="s">
        <v>2179</v>
      </c>
      <c r="B327" s="84" t="s">
        <v>2204</v>
      </c>
      <c r="C327" s="84">
        <v>14</v>
      </c>
      <c r="D327" s="118">
        <v>0.0014365929016582357</v>
      </c>
      <c r="E327" s="118">
        <v>0.9953217377222294</v>
      </c>
      <c r="F327" s="84" t="s">
        <v>2043</v>
      </c>
      <c r="G327" s="84" t="b">
        <v>0</v>
      </c>
      <c r="H327" s="84" t="b">
        <v>0</v>
      </c>
      <c r="I327" s="84" t="b">
        <v>0</v>
      </c>
      <c r="J327" s="84" t="b">
        <v>0</v>
      </c>
      <c r="K327" s="84" t="b">
        <v>0</v>
      </c>
      <c r="L327" s="84" t="b">
        <v>0</v>
      </c>
    </row>
    <row r="328" spans="1:12" ht="15">
      <c r="A328" s="84" t="s">
        <v>2204</v>
      </c>
      <c r="B328" s="84" t="s">
        <v>2205</v>
      </c>
      <c r="C328" s="84">
        <v>14</v>
      </c>
      <c r="D328" s="118">
        <v>0.0014365929016582357</v>
      </c>
      <c r="E328" s="118">
        <v>1.2963517333862107</v>
      </c>
      <c r="F328" s="84" t="s">
        <v>2043</v>
      </c>
      <c r="G328" s="84" t="b">
        <v>0</v>
      </c>
      <c r="H328" s="84" t="b">
        <v>0</v>
      </c>
      <c r="I328" s="84" t="b">
        <v>0</v>
      </c>
      <c r="J328" s="84" t="b">
        <v>0</v>
      </c>
      <c r="K328" s="84" t="b">
        <v>0</v>
      </c>
      <c r="L328" s="84" t="b">
        <v>0</v>
      </c>
    </row>
    <row r="329" spans="1:12" ht="15">
      <c r="A329" s="84" t="s">
        <v>2205</v>
      </c>
      <c r="B329" s="84" t="s">
        <v>2206</v>
      </c>
      <c r="C329" s="84">
        <v>14</v>
      </c>
      <c r="D329" s="118">
        <v>0.0014365929016582357</v>
      </c>
      <c r="E329" s="118">
        <v>1.2963517333862107</v>
      </c>
      <c r="F329" s="84" t="s">
        <v>2043</v>
      </c>
      <c r="G329" s="84" t="b">
        <v>0</v>
      </c>
      <c r="H329" s="84" t="b">
        <v>0</v>
      </c>
      <c r="I329" s="84" t="b">
        <v>0</v>
      </c>
      <c r="J329" s="84" t="b">
        <v>0</v>
      </c>
      <c r="K329" s="84" t="b">
        <v>0</v>
      </c>
      <c r="L329" s="84" t="b">
        <v>0</v>
      </c>
    </row>
    <row r="330" spans="1:12" ht="15">
      <c r="A330" s="84" t="s">
        <v>2206</v>
      </c>
      <c r="B330" s="84" t="s">
        <v>2231</v>
      </c>
      <c r="C330" s="84">
        <v>14</v>
      </c>
      <c r="D330" s="118">
        <v>0.0014365929016582357</v>
      </c>
      <c r="E330" s="118">
        <v>1.2963517333862107</v>
      </c>
      <c r="F330" s="84" t="s">
        <v>2043</v>
      </c>
      <c r="G330" s="84" t="b">
        <v>0</v>
      </c>
      <c r="H330" s="84" t="b">
        <v>0</v>
      </c>
      <c r="I330" s="84" t="b">
        <v>0</v>
      </c>
      <c r="J330" s="84" t="b">
        <v>0</v>
      </c>
      <c r="K330" s="84" t="b">
        <v>0</v>
      </c>
      <c r="L330" s="84" t="b">
        <v>0</v>
      </c>
    </row>
    <row r="331" spans="1:12" ht="15">
      <c r="A331" s="84" t="s">
        <v>2231</v>
      </c>
      <c r="B331" s="84" t="s">
        <v>2188</v>
      </c>
      <c r="C331" s="84">
        <v>14</v>
      </c>
      <c r="D331" s="118">
        <v>0.0014365929016582357</v>
      </c>
      <c r="E331" s="118">
        <v>1.2963517333862107</v>
      </c>
      <c r="F331" s="84" t="s">
        <v>2043</v>
      </c>
      <c r="G331" s="84" t="b">
        <v>0</v>
      </c>
      <c r="H331" s="84" t="b">
        <v>0</v>
      </c>
      <c r="I331" s="84" t="b">
        <v>0</v>
      </c>
      <c r="J331" s="84" t="b">
        <v>0</v>
      </c>
      <c r="K331" s="84" t="b">
        <v>0</v>
      </c>
      <c r="L331" s="84" t="b">
        <v>0</v>
      </c>
    </row>
    <row r="332" spans="1:12" ht="15">
      <c r="A332" s="84" t="s">
        <v>2188</v>
      </c>
      <c r="B332" s="84" t="s">
        <v>2181</v>
      </c>
      <c r="C332" s="84">
        <v>14</v>
      </c>
      <c r="D332" s="118">
        <v>0.0014365929016582357</v>
      </c>
      <c r="E332" s="118">
        <v>1.2963517333862107</v>
      </c>
      <c r="F332" s="84" t="s">
        <v>2043</v>
      </c>
      <c r="G332" s="84" t="b">
        <v>0</v>
      </c>
      <c r="H332" s="84" t="b">
        <v>0</v>
      </c>
      <c r="I332" s="84" t="b">
        <v>0</v>
      </c>
      <c r="J332" s="84" t="b">
        <v>0</v>
      </c>
      <c r="K332" s="84" t="b">
        <v>0</v>
      </c>
      <c r="L332" s="84" t="b">
        <v>0</v>
      </c>
    </row>
    <row r="333" spans="1:12" ht="15">
      <c r="A333" s="84" t="s">
        <v>2181</v>
      </c>
      <c r="B333" s="84" t="s">
        <v>2157</v>
      </c>
      <c r="C333" s="84">
        <v>14</v>
      </c>
      <c r="D333" s="118">
        <v>0.0014365929016582357</v>
      </c>
      <c r="E333" s="118">
        <v>1.2963517333862107</v>
      </c>
      <c r="F333" s="84" t="s">
        <v>2043</v>
      </c>
      <c r="G333" s="84" t="b">
        <v>0</v>
      </c>
      <c r="H333" s="84" t="b">
        <v>0</v>
      </c>
      <c r="I333" s="84" t="b">
        <v>0</v>
      </c>
      <c r="J333" s="84" t="b">
        <v>0</v>
      </c>
      <c r="K333" s="84" t="b">
        <v>0</v>
      </c>
      <c r="L333" s="84" t="b">
        <v>0</v>
      </c>
    </row>
    <row r="334" spans="1:12" ht="15">
      <c r="A334" s="84" t="s">
        <v>2157</v>
      </c>
      <c r="B334" s="84" t="s">
        <v>2183</v>
      </c>
      <c r="C334" s="84">
        <v>14</v>
      </c>
      <c r="D334" s="118">
        <v>0.0014365929016582357</v>
      </c>
      <c r="E334" s="118">
        <v>1.2963517333862107</v>
      </c>
      <c r="F334" s="84" t="s">
        <v>2043</v>
      </c>
      <c r="G334" s="84" t="b">
        <v>0</v>
      </c>
      <c r="H334" s="84" t="b">
        <v>0</v>
      </c>
      <c r="I334" s="84" t="b">
        <v>0</v>
      </c>
      <c r="J334" s="84" t="b">
        <v>0</v>
      </c>
      <c r="K334" s="84" t="b">
        <v>0</v>
      </c>
      <c r="L334" s="84" t="b">
        <v>0</v>
      </c>
    </row>
    <row r="335" spans="1:12" ht="15">
      <c r="A335" s="84" t="s">
        <v>271</v>
      </c>
      <c r="B335" s="84" t="s">
        <v>2179</v>
      </c>
      <c r="C335" s="84">
        <v>13</v>
      </c>
      <c r="D335" s="118">
        <v>0.0027668588621060876</v>
      </c>
      <c r="E335" s="118">
        <v>1.0111160049054613</v>
      </c>
      <c r="F335" s="84" t="s">
        <v>2043</v>
      </c>
      <c r="G335" s="84" t="b">
        <v>0</v>
      </c>
      <c r="H335" s="84" t="b">
        <v>0</v>
      </c>
      <c r="I335" s="84" t="b">
        <v>0</v>
      </c>
      <c r="J335" s="84" t="b">
        <v>0</v>
      </c>
      <c r="K335" s="84" t="b">
        <v>0</v>
      </c>
      <c r="L335" s="84" t="b">
        <v>0</v>
      </c>
    </row>
    <row r="336" spans="1:12" ht="15">
      <c r="A336" s="84" t="s">
        <v>2213</v>
      </c>
      <c r="B336" s="84" t="s">
        <v>2209</v>
      </c>
      <c r="C336" s="84">
        <v>2</v>
      </c>
      <c r="D336" s="118">
        <v>0.007174755710070112</v>
      </c>
      <c r="E336" s="118">
        <v>1.9173304261065538</v>
      </c>
      <c r="F336" s="84" t="s">
        <v>2044</v>
      </c>
      <c r="G336" s="84" t="b">
        <v>0</v>
      </c>
      <c r="H336" s="84" t="b">
        <v>0</v>
      </c>
      <c r="I336" s="84" t="b">
        <v>0</v>
      </c>
      <c r="J336" s="84" t="b">
        <v>1</v>
      </c>
      <c r="K336" s="84" t="b">
        <v>0</v>
      </c>
      <c r="L336" s="84" t="b">
        <v>0</v>
      </c>
    </row>
    <row r="337" spans="1:12" ht="15">
      <c r="A337" s="84" t="s">
        <v>2209</v>
      </c>
      <c r="B337" s="84" t="s">
        <v>2208</v>
      </c>
      <c r="C337" s="84">
        <v>2</v>
      </c>
      <c r="D337" s="118">
        <v>0.007174755710070112</v>
      </c>
      <c r="E337" s="118">
        <v>1.6163004304425728</v>
      </c>
      <c r="F337" s="84" t="s">
        <v>2044</v>
      </c>
      <c r="G337" s="84" t="b">
        <v>1</v>
      </c>
      <c r="H337" s="84" t="b">
        <v>0</v>
      </c>
      <c r="I337" s="84" t="b">
        <v>0</v>
      </c>
      <c r="J337" s="84" t="b">
        <v>0</v>
      </c>
      <c r="K337" s="84" t="b">
        <v>0</v>
      </c>
      <c r="L337" s="84" t="b">
        <v>0</v>
      </c>
    </row>
    <row r="338" spans="1:12" ht="15">
      <c r="A338" s="84" t="s">
        <v>2208</v>
      </c>
      <c r="B338" s="84" t="s">
        <v>2210</v>
      </c>
      <c r="C338" s="84">
        <v>2</v>
      </c>
      <c r="D338" s="118">
        <v>0.007174755710070112</v>
      </c>
      <c r="E338" s="118">
        <v>1.6163004304425728</v>
      </c>
      <c r="F338" s="84" t="s">
        <v>2044</v>
      </c>
      <c r="G338" s="84" t="b">
        <v>0</v>
      </c>
      <c r="H338" s="84" t="b">
        <v>0</v>
      </c>
      <c r="I338" s="84" t="b">
        <v>0</v>
      </c>
      <c r="J338" s="84" t="b">
        <v>0</v>
      </c>
      <c r="K338" s="84" t="b">
        <v>0</v>
      </c>
      <c r="L338" s="84" t="b">
        <v>0</v>
      </c>
    </row>
    <row r="339" spans="1:12" ht="15">
      <c r="A339" s="84" t="s">
        <v>2210</v>
      </c>
      <c r="B339" s="84" t="s">
        <v>2181</v>
      </c>
      <c r="C339" s="84">
        <v>2</v>
      </c>
      <c r="D339" s="118">
        <v>0.007174755710070112</v>
      </c>
      <c r="E339" s="118">
        <v>1.26411791233121</v>
      </c>
      <c r="F339" s="84" t="s">
        <v>2044</v>
      </c>
      <c r="G339" s="84" t="b">
        <v>0</v>
      </c>
      <c r="H339" s="84" t="b">
        <v>0</v>
      </c>
      <c r="I339" s="84" t="b">
        <v>0</v>
      </c>
      <c r="J339" s="84" t="b">
        <v>0</v>
      </c>
      <c r="K339" s="84" t="b">
        <v>0</v>
      </c>
      <c r="L339" s="84" t="b">
        <v>0</v>
      </c>
    </row>
    <row r="340" spans="1:12" ht="15">
      <c r="A340" s="84" t="s">
        <v>2181</v>
      </c>
      <c r="B340" s="84" t="s">
        <v>2157</v>
      </c>
      <c r="C340" s="84">
        <v>2</v>
      </c>
      <c r="D340" s="118">
        <v>0.007174755710070112</v>
      </c>
      <c r="E340" s="118">
        <v>1.0422691627148537</v>
      </c>
      <c r="F340" s="84" t="s">
        <v>2044</v>
      </c>
      <c r="G340" s="84" t="b">
        <v>0</v>
      </c>
      <c r="H340" s="84" t="b">
        <v>0</v>
      </c>
      <c r="I340" s="84" t="b">
        <v>0</v>
      </c>
      <c r="J340" s="84" t="b">
        <v>0</v>
      </c>
      <c r="K340" s="84" t="b">
        <v>0</v>
      </c>
      <c r="L340" s="84" t="b">
        <v>0</v>
      </c>
    </row>
    <row r="341" spans="1:12" ht="15">
      <c r="A341" s="84" t="s">
        <v>2157</v>
      </c>
      <c r="B341" s="84" t="s">
        <v>2715</v>
      </c>
      <c r="C341" s="84">
        <v>2</v>
      </c>
      <c r="D341" s="118">
        <v>0.007174755710070112</v>
      </c>
      <c r="E341" s="118">
        <v>1.6954816764901974</v>
      </c>
      <c r="F341" s="84" t="s">
        <v>2044</v>
      </c>
      <c r="G341" s="84" t="b">
        <v>0</v>
      </c>
      <c r="H341" s="84" t="b">
        <v>0</v>
      </c>
      <c r="I341" s="84" t="b">
        <v>0</v>
      </c>
      <c r="J341" s="84" t="b">
        <v>0</v>
      </c>
      <c r="K341" s="84" t="b">
        <v>0</v>
      </c>
      <c r="L341" s="84" t="b">
        <v>0</v>
      </c>
    </row>
    <row r="342" spans="1:12" ht="15">
      <c r="A342" s="84" t="s">
        <v>2715</v>
      </c>
      <c r="B342" s="84" t="s">
        <v>2208</v>
      </c>
      <c r="C342" s="84">
        <v>2</v>
      </c>
      <c r="D342" s="118">
        <v>0.007174755710070112</v>
      </c>
      <c r="E342" s="118">
        <v>1.792391689498254</v>
      </c>
      <c r="F342" s="84" t="s">
        <v>2044</v>
      </c>
      <c r="G342" s="84" t="b">
        <v>0</v>
      </c>
      <c r="H342" s="84" t="b">
        <v>0</v>
      </c>
      <c r="I342" s="84" t="b">
        <v>0</v>
      </c>
      <c r="J342" s="84" t="b">
        <v>0</v>
      </c>
      <c r="K342" s="84" t="b">
        <v>0</v>
      </c>
      <c r="L342" s="84" t="b">
        <v>0</v>
      </c>
    </row>
    <row r="343" spans="1:12" ht="15">
      <c r="A343" s="84" t="s">
        <v>2208</v>
      </c>
      <c r="B343" s="84" t="s">
        <v>2716</v>
      </c>
      <c r="C343" s="84">
        <v>2</v>
      </c>
      <c r="D343" s="118">
        <v>0.007174755710070112</v>
      </c>
      <c r="E343" s="118">
        <v>1.792391689498254</v>
      </c>
      <c r="F343" s="84" t="s">
        <v>2044</v>
      </c>
      <c r="G343" s="84" t="b">
        <v>0</v>
      </c>
      <c r="H343" s="84" t="b">
        <v>0</v>
      </c>
      <c r="I343" s="84" t="b">
        <v>0</v>
      </c>
      <c r="J343" s="84" t="b">
        <v>0</v>
      </c>
      <c r="K343" s="84" t="b">
        <v>0</v>
      </c>
      <c r="L343" s="84" t="b">
        <v>0</v>
      </c>
    </row>
    <row r="344" spans="1:12" ht="15">
      <c r="A344" s="84" t="s">
        <v>2716</v>
      </c>
      <c r="B344" s="84" t="s">
        <v>2717</v>
      </c>
      <c r="C344" s="84">
        <v>2</v>
      </c>
      <c r="D344" s="118">
        <v>0.007174755710070112</v>
      </c>
      <c r="E344" s="118">
        <v>2.093421685162235</v>
      </c>
      <c r="F344" s="84" t="s">
        <v>2044</v>
      </c>
      <c r="G344" s="84" t="b">
        <v>0</v>
      </c>
      <c r="H344" s="84" t="b">
        <v>0</v>
      </c>
      <c r="I344" s="84" t="b">
        <v>0</v>
      </c>
      <c r="J344" s="84" t="b">
        <v>0</v>
      </c>
      <c r="K344" s="84" t="b">
        <v>1</v>
      </c>
      <c r="L344" s="84" t="b">
        <v>0</v>
      </c>
    </row>
    <row r="345" spans="1:12" ht="15">
      <c r="A345" s="84" t="s">
        <v>2717</v>
      </c>
      <c r="B345" s="84" t="s">
        <v>298</v>
      </c>
      <c r="C345" s="84">
        <v>2</v>
      </c>
      <c r="D345" s="118">
        <v>0.007174755710070112</v>
      </c>
      <c r="E345" s="118">
        <v>2.093421685162235</v>
      </c>
      <c r="F345" s="84" t="s">
        <v>2044</v>
      </c>
      <c r="G345" s="84" t="b">
        <v>0</v>
      </c>
      <c r="H345" s="84" t="b">
        <v>1</v>
      </c>
      <c r="I345" s="84" t="b">
        <v>0</v>
      </c>
      <c r="J345" s="84" t="b">
        <v>0</v>
      </c>
      <c r="K345" s="84" t="b">
        <v>0</v>
      </c>
      <c r="L345" s="84" t="b">
        <v>0</v>
      </c>
    </row>
    <row r="346" spans="1:12" ht="15">
      <c r="A346" s="84" t="s">
        <v>298</v>
      </c>
      <c r="B346" s="84" t="s">
        <v>2181</v>
      </c>
      <c r="C346" s="84">
        <v>2</v>
      </c>
      <c r="D346" s="118">
        <v>0.007174755710070112</v>
      </c>
      <c r="E346" s="118">
        <v>1.4402091713868914</v>
      </c>
      <c r="F346" s="84" t="s">
        <v>2044</v>
      </c>
      <c r="G346" s="84" t="b">
        <v>0</v>
      </c>
      <c r="H346" s="84" t="b">
        <v>0</v>
      </c>
      <c r="I346" s="84" t="b">
        <v>0</v>
      </c>
      <c r="J346" s="84" t="b">
        <v>0</v>
      </c>
      <c r="K346" s="84" t="b">
        <v>0</v>
      </c>
      <c r="L346" s="84" t="b">
        <v>0</v>
      </c>
    </row>
    <row r="347" spans="1:12" ht="15">
      <c r="A347" s="84" t="s">
        <v>2181</v>
      </c>
      <c r="B347" s="84" t="s">
        <v>2718</v>
      </c>
      <c r="C347" s="84">
        <v>2</v>
      </c>
      <c r="D347" s="118">
        <v>0.007174755710070112</v>
      </c>
      <c r="E347" s="118">
        <v>1.4402091713868914</v>
      </c>
      <c r="F347" s="84" t="s">
        <v>2044</v>
      </c>
      <c r="G347" s="84" t="b">
        <v>0</v>
      </c>
      <c r="H347" s="84" t="b">
        <v>0</v>
      </c>
      <c r="I347" s="84" t="b">
        <v>0</v>
      </c>
      <c r="J347" s="84" t="b">
        <v>0</v>
      </c>
      <c r="K347" s="84" t="b">
        <v>0</v>
      </c>
      <c r="L347" s="84" t="b">
        <v>0</v>
      </c>
    </row>
    <row r="348" spans="1:12" ht="15">
      <c r="A348" s="84" t="s">
        <v>2211</v>
      </c>
      <c r="B348" s="84" t="s">
        <v>2703</v>
      </c>
      <c r="C348" s="84">
        <v>2</v>
      </c>
      <c r="D348" s="118">
        <v>0.009438139136115083</v>
      </c>
      <c r="E348" s="118">
        <v>1.9173304261065538</v>
      </c>
      <c r="F348" s="84" t="s">
        <v>2044</v>
      </c>
      <c r="G348" s="84" t="b">
        <v>0</v>
      </c>
      <c r="H348" s="84" t="b">
        <v>0</v>
      </c>
      <c r="I348" s="84" t="b">
        <v>0</v>
      </c>
      <c r="J348" s="84" t="b">
        <v>0</v>
      </c>
      <c r="K348" s="84" t="b">
        <v>0</v>
      </c>
      <c r="L348" s="84" t="b">
        <v>0</v>
      </c>
    </row>
    <row r="349" spans="1:12" ht="15">
      <c r="A349" s="84" t="s">
        <v>2697</v>
      </c>
      <c r="B349" s="84" t="s">
        <v>2178</v>
      </c>
      <c r="C349" s="84">
        <v>2</v>
      </c>
      <c r="D349" s="118">
        <v>0.007174755710070112</v>
      </c>
      <c r="E349" s="118">
        <v>1.3530589956679913</v>
      </c>
      <c r="F349" s="84" t="s">
        <v>2044</v>
      </c>
      <c r="G349" s="84" t="b">
        <v>0</v>
      </c>
      <c r="H349" s="84" t="b">
        <v>0</v>
      </c>
      <c r="I349" s="84" t="b">
        <v>0</v>
      </c>
      <c r="J349" s="84" t="b">
        <v>0</v>
      </c>
      <c r="K349" s="84" t="b">
        <v>0</v>
      </c>
      <c r="L349" s="84" t="b">
        <v>0</v>
      </c>
    </row>
    <row r="350" spans="1:12" ht="15">
      <c r="A350" s="84" t="s">
        <v>2692</v>
      </c>
      <c r="B350" s="84" t="s">
        <v>2693</v>
      </c>
      <c r="C350" s="84">
        <v>2</v>
      </c>
      <c r="D350" s="118">
        <v>0.007174755710070112</v>
      </c>
      <c r="E350" s="118">
        <v>2.093421685162235</v>
      </c>
      <c r="F350" s="84" t="s">
        <v>2044</v>
      </c>
      <c r="G350" s="84" t="b">
        <v>0</v>
      </c>
      <c r="H350" s="84" t="b">
        <v>0</v>
      </c>
      <c r="I350" s="84" t="b">
        <v>0</v>
      </c>
      <c r="J350" s="84" t="b">
        <v>0</v>
      </c>
      <c r="K350" s="84" t="b">
        <v>0</v>
      </c>
      <c r="L350" s="84" t="b">
        <v>0</v>
      </c>
    </row>
    <row r="351" spans="1:12" ht="15">
      <c r="A351" s="84" t="s">
        <v>2129</v>
      </c>
      <c r="B351" s="84" t="s">
        <v>2216</v>
      </c>
      <c r="C351" s="84">
        <v>2</v>
      </c>
      <c r="D351" s="118">
        <v>0.007174755710070112</v>
      </c>
      <c r="E351" s="118">
        <v>1.9173304261065538</v>
      </c>
      <c r="F351" s="84" t="s">
        <v>2044</v>
      </c>
      <c r="G351" s="84" t="b">
        <v>0</v>
      </c>
      <c r="H351" s="84" t="b">
        <v>0</v>
      </c>
      <c r="I351" s="84" t="b">
        <v>0</v>
      </c>
      <c r="J351" s="84" t="b">
        <v>0</v>
      </c>
      <c r="K351" s="84" t="b">
        <v>0</v>
      </c>
      <c r="L351" s="84" t="b">
        <v>0</v>
      </c>
    </row>
    <row r="352" spans="1:12" ht="15">
      <c r="A352" s="84" t="s">
        <v>2181</v>
      </c>
      <c r="B352" s="84" t="s">
        <v>2157</v>
      </c>
      <c r="C352" s="84">
        <v>4</v>
      </c>
      <c r="D352" s="118">
        <v>0.009308538214550587</v>
      </c>
      <c r="E352" s="118">
        <v>1.3037358890399062</v>
      </c>
      <c r="F352" s="84" t="s">
        <v>2045</v>
      </c>
      <c r="G352" s="84" t="b">
        <v>0</v>
      </c>
      <c r="H352" s="84" t="b">
        <v>0</v>
      </c>
      <c r="I352" s="84" t="b">
        <v>0</v>
      </c>
      <c r="J352" s="84" t="b">
        <v>0</v>
      </c>
      <c r="K352" s="84" t="b">
        <v>0</v>
      </c>
      <c r="L352" s="84" t="b">
        <v>0</v>
      </c>
    </row>
    <row r="353" spans="1:12" ht="15">
      <c r="A353" s="84" t="s">
        <v>2129</v>
      </c>
      <c r="B353" s="84" t="s">
        <v>2216</v>
      </c>
      <c r="C353" s="84">
        <v>3</v>
      </c>
      <c r="D353" s="118">
        <v>0.009173311320707677</v>
      </c>
      <c r="E353" s="118">
        <v>1.3617278360175928</v>
      </c>
      <c r="F353" s="84" t="s">
        <v>2045</v>
      </c>
      <c r="G353" s="84" t="b">
        <v>0</v>
      </c>
      <c r="H353" s="84" t="b">
        <v>0</v>
      </c>
      <c r="I353" s="84" t="b">
        <v>0</v>
      </c>
      <c r="J353" s="84" t="b">
        <v>0</v>
      </c>
      <c r="K353" s="84" t="b">
        <v>0</v>
      </c>
      <c r="L353" s="84" t="b">
        <v>0</v>
      </c>
    </row>
    <row r="354" spans="1:12" ht="15">
      <c r="A354" s="84" t="s">
        <v>2589</v>
      </c>
      <c r="B354" s="84" t="s">
        <v>2582</v>
      </c>
      <c r="C354" s="84">
        <v>3</v>
      </c>
      <c r="D354" s="118">
        <v>0.009173311320707677</v>
      </c>
      <c r="E354" s="118">
        <v>1.7297046213121872</v>
      </c>
      <c r="F354" s="84" t="s">
        <v>2045</v>
      </c>
      <c r="G354" s="84" t="b">
        <v>0</v>
      </c>
      <c r="H354" s="84" t="b">
        <v>0</v>
      </c>
      <c r="I354" s="84" t="b">
        <v>0</v>
      </c>
      <c r="J354" s="84" t="b">
        <v>0</v>
      </c>
      <c r="K354" s="84" t="b">
        <v>0</v>
      </c>
      <c r="L354" s="84" t="b">
        <v>0</v>
      </c>
    </row>
    <row r="355" spans="1:12" ht="15">
      <c r="A355" s="84" t="s">
        <v>363</v>
      </c>
      <c r="B355" s="84" t="s">
        <v>362</v>
      </c>
      <c r="C355" s="84">
        <v>2</v>
      </c>
      <c r="D355" s="118">
        <v>0.008175087770011916</v>
      </c>
      <c r="E355" s="118">
        <v>1.6047658847038875</v>
      </c>
      <c r="F355" s="84" t="s">
        <v>2045</v>
      </c>
      <c r="G355" s="84" t="b">
        <v>0</v>
      </c>
      <c r="H355" s="84" t="b">
        <v>0</v>
      </c>
      <c r="I355" s="84" t="b">
        <v>0</v>
      </c>
      <c r="J355" s="84" t="b">
        <v>0</v>
      </c>
      <c r="K355" s="84" t="b">
        <v>0</v>
      </c>
      <c r="L355" s="84" t="b">
        <v>0</v>
      </c>
    </row>
    <row r="356" spans="1:12" ht="15">
      <c r="A356" s="84" t="s">
        <v>362</v>
      </c>
      <c r="B356" s="84" t="s">
        <v>2631</v>
      </c>
      <c r="C356" s="84">
        <v>2</v>
      </c>
      <c r="D356" s="118">
        <v>0.008175087770011916</v>
      </c>
      <c r="E356" s="118">
        <v>1.9057958803678685</v>
      </c>
      <c r="F356" s="84" t="s">
        <v>2045</v>
      </c>
      <c r="G356" s="84" t="b">
        <v>0</v>
      </c>
      <c r="H356" s="84" t="b">
        <v>0</v>
      </c>
      <c r="I356" s="84" t="b">
        <v>0</v>
      </c>
      <c r="J356" s="84" t="b">
        <v>0</v>
      </c>
      <c r="K356" s="84" t="b">
        <v>0</v>
      </c>
      <c r="L356" s="84" t="b">
        <v>0</v>
      </c>
    </row>
    <row r="357" spans="1:12" ht="15">
      <c r="A357" s="84" t="s">
        <v>2631</v>
      </c>
      <c r="B357" s="84" t="s">
        <v>2215</v>
      </c>
      <c r="C357" s="84">
        <v>2</v>
      </c>
      <c r="D357" s="118">
        <v>0.008175087770011916</v>
      </c>
      <c r="E357" s="118">
        <v>1.7297046213121872</v>
      </c>
      <c r="F357" s="84" t="s">
        <v>2045</v>
      </c>
      <c r="G357" s="84" t="b">
        <v>0</v>
      </c>
      <c r="H357" s="84" t="b">
        <v>0</v>
      </c>
      <c r="I357" s="84" t="b">
        <v>0</v>
      </c>
      <c r="J357" s="84" t="b">
        <v>0</v>
      </c>
      <c r="K357" s="84" t="b">
        <v>0</v>
      </c>
      <c r="L357" s="84" t="b">
        <v>0</v>
      </c>
    </row>
    <row r="358" spans="1:12" ht="15">
      <c r="A358" s="84" t="s">
        <v>2215</v>
      </c>
      <c r="B358" s="84" t="s">
        <v>2632</v>
      </c>
      <c r="C358" s="84">
        <v>2</v>
      </c>
      <c r="D358" s="118">
        <v>0.008175087770011916</v>
      </c>
      <c r="E358" s="118">
        <v>1.7297046213121872</v>
      </c>
      <c r="F358" s="84" t="s">
        <v>2045</v>
      </c>
      <c r="G358" s="84" t="b">
        <v>0</v>
      </c>
      <c r="H358" s="84" t="b">
        <v>0</v>
      </c>
      <c r="I358" s="84" t="b">
        <v>0</v>
      </c>
      <c r="J358" s="84" t="b">
        <v>0</v>
      </c>
      <c r="K358" s="84" t="b">
        <v>0</v>
      </c>
      <c r="L358" s="84" t="b">
        <v>0</v>
      </c>
    </row>
    <row r="359" spans="1:12" ht="15">
      <c r="A359" s="84" t="s">
        <v>2632</v>
      </c>
      <c r="B359" s="84" t="s">
        <v>363</v>
      </c>
      <c r="C359" s="84">
        <v>2</v>
      </c>
      <c r="D359" s="118">
        <v>0.008175087770011916</v>
      </c>
      <c r="E359" s="118">
        <v>1.7297046213121872</v>
      </c>
      <c r="F359" s="84" t="s">
        <v>2045</v>
      </c>
      <c r="G359" s="84" t="b">
        <v>0</v>
      </c>
      <c r="H359" s="84" t="b">
        <v>0</v>
      </c>
      <c r="I359" s="84" t="b">
        <v>0</v>
      </c>
      <c r="J359" s="84" t="b">
        <v>0</v>
      </c>
      <c r="K359" s="84" t="b">
        <v>0</v>
      </c>
      <c r="L359" s="84" t="b">
        <v>0</v>
      </c>
    </row>
    <row r="360" spans="1:12" ht="15">
      <c r="A360" s="84" t="s">
        <v>363</v>
      </c>
      <c r="B360" s="84" t="s">
        <v>2633</v>
      </c>
      <c r="C360" s="84">
        <v>2</v>
      </c>
      <c r="D360" s="118">
        <v>0.008175087770011916</v>
      </c>
      <c r="E360" s="118">
        <v>1.6047658847038875</v>
      </c>
      <c r="F360" s="84" t="s">
        <v>2045</v>
      </c>
      <c r="G360" s="84" t="b">
        <v>0</v>
      </c>
      <c r="H360" s="84" t="b">
        <v>0</v>
      </c>
      <c r="I360" s="84" t="b">
        <v>0</v>
      </c>
      <c r="J360" s="84" t="b">
        <v>1</v>
      </c>
      <c r="K360" s="84" t="b">
        <v>0</v>
      </c>
      <c r="L360" s="84" t="b">
        <v>0</v>
      </c>
    </row>
    <row r="361" spans="1:12" ht="15">
      <c r="A361" s="84" t="s">
        <v>2633</v>
      </c>
      <c r="B361" s="84" t="s">
        <v>2598</v>
      </c>
      <c r="C361" s="84">
        <v>2</v>
      </c>
      <c r="D361" s="118">
        <v>0.008175087770011916</v>
      </c>
      <c r="E361" s="118">
        <v>1.9057958803678685</v>
      </c>
      <c r="F361" s="84" t="s">
        <v>2045</v>
      </c>
      <c r="G361" s="84" t="b">
        <v>1</v>
      </c>
      <c r="H361" s="84" t="b">
        <v>0</v>
      </c>
      <c r="I361" s="84" t="b">
        <v>0</v>
      </c>
      <c r="J361" s="84" t="b">
        <v>0</v>
      </c>
      <c r="K361" s="84" t="b">
        <v>0</v>
      </c>
      <c r="L361" s="84" t="b">
        <v>0</v>
      </c>
    </row>
    <row r="362" spans="1:12" ht="15">
      <c r="A362" s="84" t="s">
        <v>2598</v>
      </c>
      <c r="B362" s="84" t="s">
        <v>2212</v>
      </c>
      <c r="C362" s="84">
        <v>2</v>
      </c>
      <c r="D362" s="118">
        <v>0.008175087770011916</v>
      </c>
      <c r="E362" s="118">
        <v>1.6047658847038875</v>
      </c>
      <c r="F362" s="84" t="s">
        <v>2045</v>
      </c>
      <c r="G362" s="84" t="b">
        <v>0</v>
      </c>
      <c r="H362" s="84" t="b">
        <v>0</v>
      </c>
      <c r="I362" s="84" t="b">
        <v>0</v>
      </c>
      <c r="J362" s="84" t="b">
        <v>0</v>
      </c>
      <c r="K362" s="84" t="b">
        <v>0</v>
      </c>
      <c r="L362" s="84" t="b">
        <v>0</v>
      </c>
    </row>
    <row r="363" spans="1:12" ht="15">
      <c r="A363" s="84" t="s">
        <v>2212</v>
      </c>
      <c r="B363" s="84" t="s">
        <v>2129</v>
      </c>
      <c r="C363" s="84">
        <v>2</v>
      </c>
      <c r="D363" s="118">
        <v>0.008175087770011916</v>
      </c>
      <c r="E363" s="118">
        <v>1.0606978403536116</v>
      </c>
      <c r="F363" s="84" t="s">
        <v>2045</v>
      </c>
      <c r="G363" s="84" t="b">
        <v>0</v>
      </c>
      <c r="H363" s="84" t="b">
        <v>0</v>
      </c>
      <c r="I363" s="84" t="b">
        <v>0</v>
      </c>
      <c r="J363" s="84" t="b">
        <v>0</v>
      </c>
      <c r="K363" s="84" t="b">
        <v>0</v>
      </c>
      <c r="L363" s="84" t="b">
        <v>0</v>
      </c>
    </row>
    <row r="364" spans="1:12" ht="15">
      <c r="A364" s="84" t="s">
        <v>2637</v>
      </c>
      <c r="B364" s="84" t="s">
        <v>2638</v>
      </c>
      <c r="C364" s="84">
        <v>2</v>
      </c>
      <c r="D364" s="118">
        <v>0.008175087770011916</v>
      </c>
      <c r="E364" s="118">
        <v>1.9057958803678685</v>
      </c>
      <c r="F364" s="84" t="s">
        <v>2045</v>
      </c>
      <c r="G364" s="84" t="b">
        <v>0</v>
      </c>
      <c r="H364" s="84" t="b">
        <v>0</v>
      </c>
      <c r="I364" s="84" t="b">
        <v>0</v>
      </c>
      <c r="J364" s="84" t="b">
        <v>0</v>
      </c>
      <c r="K364" s="84" t="b">
        <v>0</v>
      </c>
      <c r="L364" s="84" t="b">
        <v>0</v>
      </c>
    </row>
    <row r="365" spans="1:12" ht="15">
      <c r="A365" s="84" t="s">
        <v>2638</v>
      </c>
      <c r="B365" s="84" t="s">
        <v>2639</v>
      </c>
      <c r="C365" s="84">
        <v>2</v>
      </c>
      <c r="D365" s="118">
        <v>0.008175087770011916</v>
      </c>
      <c r="E365" s="118">
        <v>1.9057958803678685</v>
      </c>
      <c r="F365" s="84" t="s">
        <v>2045</v>
      </c>
      <c r="G365" s="84" t="b">
        <v>0</v>
      </c>
      <c r="H365" s="84" t="b">
        <v>0</v>
      </c>
      <c r="I365" s="84" t="b">
        <v>0</v>
      </c>
      <c r="J365" s="84" t="b">
        <v>0</v>
      </c>
      <c r="K365" s="84" t="b">
        <v>0</v>
      </c>
      <c r="L365" s="84" t="b">
        <v>0</v>
      </c>
    </row>
    <row r="366" spans="1:12" ht="15">
      <c r="A366" s="84" t="s">
        <v>2639</v>
      </c>
      <c r="B366" s="84" t="s">
        <v>2217</v>
      </c>
      <c r="C366" s="84">
        <v>2</v>
      </c>
      <c r="D366" s="118">
        <v>0.008175087770011916</v>
      </c>
      <c r="E366" s="118">
        <v>1.7297046213121872</v>
      </c>
      <c r="F366" s="84" t="s">
        <v>2045</v>
      </c>
      <c r="G366" s="84" t="b">
        <v>0</v>
      </c>
      <c r="H366" s="84" t="b">
        <v>0</v>
      </c>
      <c r="I366" s="84" t="b">
        <v>0</v>
      </c>
      <c r="J366" s="84" t="b">
        <v>0</v>
      </c>
      <c r="K366" s="84" t="b">
        <v>0</v>
      </c>
      <c r="L366" s="84" t="b">
        <v>0</v>
      </c>
    </row>
    <row r="367" spans="1:12" ht="15">
      <c r="A367" s="84" t="s">
        <v>2217</v>
      </c>
      <c r="B367" s="84" t="s">
        <v>2181</v>
      </c>
      <c r="C367" s="84">
        <v>2</v>
      </c>
      <c r="D367" s="118">
        <v>0.008175087770011916</v>
      </c>
      <c r="E367" s="118">
        <v>1.4286746256482061</v>
      </c>
      <c r="F367" s="84" t="s">
        <v>2045</v>
      </c>
      <c r="G367" s="84" t="b">
        <v>0</v>
      </c>
      <c r="H367" s="84" t="b">
        <v>0</v>
      </c>
      <c r="I367" s="84" t="b">
        <v>0</v>
      </c>
      <c r="J367" s="84" t="b">
        <v>0</v>
      </c>
      <c r="K367" s="84" t="b">
        <v>0</v>
      </c>
      <c r="L367" s="84" t="b">
        <v>0</v>
      </c>
    </row>
    <row r="368" spans="1:12" ht="15">
      <c r="A368" s="84" t="s">
        <v>2157</v>
      </c>
      <c r="B368" s="84" t="s">
        <v>2589</v>
      </c>
      <c r="C368" s="84">
        <v>2</v>
      </c>
      <c r="D368" s="118">
        <v>0.008175087770011916</v>
      </c>
      <c r="E368" s="118">
        <v>1.1276446299842249</v>
      </c>
      <c r="F368" s="84" t="s">
        <v>2045</v>
      </c>
      <c r="G368" s="84" t="b">
        <v>0</v>
      </c>
      <c r="H368" s="84" t="b">
        <v>0</v>
      </c>
      <c r="I368" s="84" t="b">
        <v>0</v>
      </c>
      <c r="J368" s="84" t="b">
        <v>0</v>
      </c>
      <c r="K368" s="84" t="b">
        <v>0</v>
      </c>
      <c r="L368" s="84" t="b">
        <v>0</v>
      </c>
    </row>
    <row r="369" spans="1:12" ht="15">
      <c r="A369" s="84" t="s">
        <v>2582</v>
      </c>
      <c r="B369" s="84" t="s">
        <v>2599</v>
      </c>
      <c r="C369" s="84">
        <v>2</v>
      </c>
      <c r="D369" s="118">
        <v>0.008175087770011916</v>
      </c>
      <c r="E369" s="118">
        <v>1.7297046213121872</v>
      </c>
      <c r="F369" s="84" t="s">
        <v>2045</v>
      </c>
      <c r="G369" s="84" t="b">
        <v>0</v>
      </c>
      <c r="H369" s="84" t="b">
        <v>0</v>
      </c>
      <c r="I369" s="84" t="b">
        <v>0</v>
      </c>
      <c r="J369" s="84" t="b">
        <v>0</v>
      </c>
      <c r="K369" s="84" t="b">
        <v>0</v>
      </c>
      <c r="L369" s="84" t="b">
        <v>0</v>
      </c>
    </row>
    <row r="370" spans="1:12" ht="15">
      <c r="A370" s="84" t="s">
        <v>2599</v>
      </c>
      <c r="B370" s="84" t="s">
        <v>2640</v>
      </c>
      <c r="C370" s="84">
        <v>2</v>
      </c>
      <c r="D370" s="118">
        <v>0.008175087770011916</v>
      </c>
      <c r="E370" s="118">
        <v>1.9057958803678685</v>
      </c>
      <c r="F370" s="84" t="s">
        <v>2045</v>
      </c>
      <c r="G370" s="84" t="b">
        <v>0</v>
      </c>
      <c r="H370" s="84" t="b">
        <v>0</v>
      </c>
      <c r="I370" s="84" t="b">
        <v>0</v>
      </c>
      <c r="J370" s="84" t="b">
        <v>0</v>
      </c>
      <c r="K370" s="84" t="b">
        <v>0</v>
      </c>
      <c r="L370" s="84" t="b">
        <v>0</v>
      </c>
    </row>
    <row r="371" spans="1:12" ht="15">
      <c r="A371" s="84" t="s">
        <v>2640</v>
      </c>
      <c r="B371" s="84" t="s">
        <v>2600</v>
      </c>
      <c r="C371" s="84">
        <v>2</v>
      </c>
      <c r="D371" s="118">
        <v>0.008175087770011916</v>
      </c>
      <c r="E371" s="118">
        <v>1.9057958803678685</v>
      </c>
      <c r="F371" s="84" t="s">
        <v>2045</v>
      </c>
      <c r="G371" s="84" t="b">
        <v>0</v>
      </c>
      <c r="H371" s="84" t="b">
        <v>0</v>
      </c>
      <c r="I371" s="84" t="b">
        <v>0</v>
      </c>
      <c r="J371" s="84" t="b">
        <v>0</v>
      </c>
      <c r="K371" s="84" t="b">
        <v>0</v>
      </c>
      <c r="L371" s="84" t="b">
        <v>0</v>
      </c>
    </row>
    <row r="372" spans="1:12" ht="15">
      <c r="A372" s="84" t="s">
        <v>2212</v>
      </c>
      <c r="B372" s="84" t="s">
        <v>2178</v>
      </c>
      <c r="C372" s="84">
        <v>2</v>
      </c>
      <c r="D372" s="118">
        <v>0.008175087770011916</v>
      </c>
      <c r="E372" s="118">
        <v>1.3037358890399062</v>
      </c>
      <c r="F372" s="84" t="s">
        <v>2045</v>
      </c>
      <c r="G372" s="84" t="b">
        <v>0</v>
      </c>
      <c r="H372" s="84" t="b">
        <v>0</v>
      </c>
      <c r="I372" s="84" t="b">
        <v>0</v>
      </c>
      <c r="J372" s="84" t="b">
        <v>0</v>
      </c>
      <c r="K372" s="84" t="b">
        <v>0</v>
      </c>
      <c r="L372" s="84" t="b">
        <v>0</v>
      </c>
    </row>
    <row r="373" spans="1:12" ht="15">
      <c r="A373" s="84" t="s">
        <v>524</v>
      </c>
      <c r="B373" s="84" t="s">
        <v>2636</v>
      </c>
      <c r="C373" s="84">
        <v>2</v>
      </c>
      <c r="D373" s="118">
        <v>0.008175087770011916</v>
      </c>
      <c r="E373" s="118">
        <v>1.9057958803678685</v>
      </c>
      <c r="F373" s="84" t="s">
        <v>2045</v>
      </c>
      <c r="G373" s="84" t="b">
        <v>0</v>
      </c>
      <c r="H373" s="84" t="b">
        <v>0</v>
      </c>
      <c r="I373" s="84" t="b">
        <v>0</v>
      </c>
      <c r="J373" s="84" t="b">
        <v>0</v>
      </c>
      <c r="K373" s="84" t="b">
        <v>0</v>
      </c>
      <c r="L373" s="84" t="b">
        <v>0</v>
      </c>
    </row>
    <row r="374" spans="1:12" ht="15">
      <c r="A374" s="84" t="s">
        <v>2636</v>
      </c>
      <c r="B374" s="84" t="s">
        <v>361</v>
      </c>
      <c r="C374" s="84">
        <v>2</v>
      </c>
      <c r="D374" s="118">
        <v>0.008175087770011916</v>
      </c>
      <c r="E374" s="118">
        <v>1.9057958803678685</v>
      </c>
      <c r="F374" s="84" t="s">
        <v>2045</v>
      </c>
      <c r="G374" s="84" t="b">
        <v>0</v>
      </c>
      <c r="H374" s="84" t="b">
        <v>0</v>
      </c>
      <c r="I374" s="84" t="b">
        <v>0</v>
      </c>
      <c r="J374" s="84" t="b">
        <v>0</v>
      </c>
      <c r="K374" s="84" t="b">
        <v>0</v>
      </c>
      <c r="L374" s="84" t="b">
        <v>0</v>
      </c>
    </row>
    <row r="375" spans="1:12" ht="15">
      <c r="A375" s="84" t="s">
        <v>361</v>
      </c>
      <c r="B375" s="84" t="s">
        <v>268</v>
      </c>
      <c r="C375" s="84">
        <v>2</v>
      </c>
      <c r="D375" s="118">
        <v>0.008175087770011916</v>
      </c>
      <c r="E375" s="118">
        <v>1.9057958803678685</v>
      </c>
      <c r="F375" s="84" t="s">
        <v>2045</v>
      </c>
      <c r="G375" s="84" t="b">
        <v>0</v>
      </c>
      <c r="H375" s="84" t="b">
        <v>0</v>
      </c>
      <c r="I375" s="84" t="b">
        <v>0</v>
      </c>
      <c r="J375" s="84" t="b">
        <v>0</v>
      </c>
      <c r="K375" s="84" t="b">
        <v>0</v>
      </c>
      <c r="L375" s="84" t="b">
        <v>0</v>
      </c>
    </row>
    <row r="376" spans="1:12" ht="15">
      <c r="A376" s="84" t="s">
        <v>268</v>
      </c>
      <c r="B376" s="84" t="s">
        <v>289</v>
      </c>
      <c r="C376" s="84">
        <v>2</v>
      </c>
      <c r="D376" s="118">
        <v>0.008175087770011916</v>
      </c>
      <c r="E376" s="118">
        <v>1.9057958803678685</v>
      </c>
      <c r="F376" s="84" t="s">
        <v>2045</v>
      </c>
      <c r="G376" s="84" t="b">
        <v>0</v>
      </c>
      <c r="H376" s="84" t="b">
        <v>0</v>
      </c>
      <c r="I376" s="84" t="b">
        <v>0</v>
      </c>
      <c r="J376" s="84" t="b">
        <v>0</v>
      </c>
      <c r="K376" s="84" t="b">
        <v>0</v>
      </c>
      <c r="L376" s="84" t="b">
        <v>0</v>
      </c>
    </row>
    <row r="377" spans="1:12" ht="15">
      <c r="A377" s="84" t="s">
        <v>289</v>
      </c>
      <c r="B377" s="84" t="s">
        <v>360</v>
      </c>
      <c r="C377" s="84">
        <v>2</v>
      </c>
      <c r="D377" s="118">
        <v>0.008175087770011916</v>
      </c>
      <c r="E377" s="118">
        <v>1.6047658847038875</v>
      </c>
      <c r="F377" s="84" t="s">
        <v>2045</v>
      </c>
      <c r="G377" s="84" t="b">
        <v>0</v>
      </c>
      <c r="H377" s="84" t="b">
        <v>0</v>
      </c>
      <c r="I377" s="84" t="b">
        <v>0</v>
      </c>
      <c r="J377" s="84" t="b">
        <v>0</v>
      </c>
      <c r="K377" s="84" t="b">
        <v>0</v>
      </c>
      <c r="L377" s="84" t="b">
        <v>0</v>
      </c>
    </row>
    <row r="378" spans="1:12" ht="15">
      <c r="A378" s="84" t="s">
        <v>360</v>
      </c>
      <c r="B378" s="84" t="s">
        <v>359</v>
      </c>
      <c r="C378" s="84">
        <v>2</v>
      </c>
      <c r="D378" s="118">
        <v>0.008175087770011916</v>
      </c>
      <c r="E378" s="118">
        <v>1.9057958803678685</v>
      </c>
      <c r="F378" s="84" t="s">
        <v>2045</v>
      </c>
      <c r="G378" s="84" t="b">
        <v>0</v>
      </c>
      <c r="H378" s="84" t="b">
        <v>0</v>
      </c>
      <c r="I378" s="84" t="b">
        <v>0</v>
      </c>
      <c r="J378" s="84" t="b">
        <v>0</v>
      </c>
      <c r="K378" s="84" t="b">
        <v>0</v>
      </c>
      <c r="L378" s="84" t="b">
        <v>0</v>
      </c>
    </row>
    <row r="379" spans="1:12" ht="15">
      <c r="A379" s="84" t="s">
        <v>359</v>
      </c>
      <c r="B379" s="84" t="s">
        <v>358</v>
      </c>
      <c r="C379" s="84">
        <v>2</v>
      </c>
      <c r="D379" s="118">
        <v>0.008175087770011916</v>
      </c>
      <c r="E379" s="118">
        <v>1.9057958803678685</v>
      </c>
      <c r="F379" s="84" t="s">
        <v>2045</v>
      </c>
      <c r="G379" s="84" t="b">
        <v>0</v>
      </c>
      <c r="H379" s="84" t="b">
        <v>0</v>
      </c>
      <c r="I379" s="84" t="b">
        <v>0</v>
      </c>
      <c r="J379" s="84" t="b">
        <v>0</v>
      </c>
      <c r="K379" s="84" t="b">
        <v>0</v>
      </c>
      <c r="L379" s="84" t="b">
        <v>0</v>
      </c>
    </row>
    <row r="380" spans="1:12" ht="15">
      <c r="A380" s="84" t="s">
        <v>2591</v>
      </c>
      <c r="B380" s="84" t="s">
        <v>2641</v>
      </c>
      <c r="C380" s="84">
        <v>2</v>
      </c>
      <c r="D380" s="118">
        <v>0.008175087770011916</v>
      </c>
      <c r="E380" s="118">
        <v>1.9057958803678685</v>
      </c>
      <c r="F380" s="84" t="s">
        <v>2045</v>
      </c>
      <c r="G380" s="84" t="b">
        <v>0</v>
      </c>
      <c r="H380" s="84" t="b">
        <v>0</v>
      </c>
      <c r="I380" s="84" t="b">
        <v>0</v>
      </c>
      <c r="J380" s="84" t="b">
        <v>0</v>
      </c>
      <c r="K380" s="84" t="b">
        <v>0</v>
      </c>
      <c r="L380" s="84" t="b">
        <v>0</v>
      </c>
    </row>
    <row r="381" spans="1:12" ht="15">
      <c r="A381" s="84" t="s">
        <v>2641</v>
      </c>
      <c r="B381" s="84" t="s">
        <v>2642</v>
      </c>
      <c r="C381" s="84">
        <v>2</v>
      </c>
      <c r="D381" s="118">
        <v>0.008175087770011916</v>
      </c>
      <c r="E381" s="118">
        <v>1.9057958803678685</v>
      </c>
      <c r="F381" s="84" t="s">
        <v>2045</v>
      </c>
      <c r="G381" s="84" t="b">
        <v>0</v>
      </c>
      <c r="H381" s="84" t="b">
        <v>0</v>
      </c>
      <c r="I381" s="84" t="b">
        <v>0</v>
      </c>
      <c r="J381" s="84" t="b">
        <v>0</v>
      </c>
      <c r="K381" s="84" t="b">
        <v>0</v>
      </c>
      <c r="L381" s="84" t="b">
        <v>0</v>
      </c>
    </row>
    <row r="382" spans="1:12" ht="15">
      <c r="A382" s="84" t="s">
        <v>2642</v>
      </c>
      <c r="B382" s="84" t="s">
        <v>2643</v>
      </c>
      <c r="C382" s="84">
        <v>2</v>
      </c>
      <c r="D382" s="118">
        <v>0.008175087770011916</v>
      </c>
      <c r="E382" s="118">
        <v>1.9057958803678685</v>
      </c>
      <c r="F382" s="84" t="s">
        <v>2045</v>
      </c>
      <c r="G382" s="84" t="b">
        <v>0</v>
      </c>
      <c r="H382" s="84" t="b">
        <v>0</v>
      </c>
      <c r="I382" s="84" t="b">
        <v>0</v>
      </c>
      <c r="J382" s="84" t="b">
        <v>0</v>
      </c>
      <c r="K382" s="84" t="b">
        <v>0</v>
      </c>
      <c r="L382" s="84" t="b">
        <v>0</v>
      </c>
    </row>
    <row r="383" spans="1:12" ht="15">
      <c r="A383" s="84" t="s">
        <v>2643</v>
      </c>
      <c r="B383" s="84" t="s">
        <v>2644</v>
      </c>
      <c r="C383" s="84">
        <v>2</v>
      </c>
      <c r="D383" s="118">
        <v>0.008175087770011916</v>
      </c>
      <c r="E383" s="118">
        <v>1.9057958803678685</v>
      </c>
      <c r="F383" s="84" t="s">
        <v>2045</v>
      </c>
      <c r="G383" s="84" t="b">
        <v>0</v>
      </c>
      <c r="H383" s="84" t="b">
        <v>0</v>
      </c>
      <c r="I383" s="84" t="b">
        <v>0</v>
      </c>
      <c r="J383" s="84" t="b">
        <v>0</v>
      </c>
      <c r="K383" s="84" t="b">
        <v>0</v>
      </c>
      <c r="L383" s="84" t="b">
        <v>0</v>
      </c>
    </row>
    <row r="384" spans="1:12" ht="15">
      <c r="A384" s="84" t="s">
        <v>2644</v>
      </c>
      <c r="B384" s="84" t="s">
        <v>2645</v>
      </c>
      <c r="C384" s="84">
        <v>2</v>
      </c>
      <c r="D384" s="118">
        <v>0.008175087770011916</v>
      </c>
      <c r="E384" s="118">
        <v>1.9057958803678685</v>
      </c>
      <c r="F384" s="84" t="s">
        <v>2045</v>
      </c>
      <c r="G384" s="84" t="b">
        <v>0</v>
      </c>
      <c r="H384" s="84" t="b">
        <v>0</v>
      </c>
      <c r="I384" s="84" t="b">
        <v>0</v>
      </c>
      <c r="J384" s="84" t="b">
        <v>0</v>
      </c>
      <c r="K384" s="84" t="b">
        <v>0</v>
      </c>
      <c r="L384" s="84" t="b">
        <v>0</v>
      </c>
    </row>
    <row r="385" spans="1:12" ht="15">
      <c r="A385" s="84" t="s">
        <v>2645</v>
      </c>
      <c r="B385" s="84" t="s">
        <v>2646</v>
      </c>
      <c r="C385" s="84">
        <v>2</v>
      </c>
      <c r="D385" s="118">
        <v>0.008175087770011916</v>
      </c>
      <c r="E385" s="118">
        <v>1.9057958803678685</v>
      </c>
      <c r="F385" s="84" t="s">
        <v>2045</v>
      </c>
      <c r="G385" s="84" t="b">
        <v>0</v>
      </c>
      <c r="H385" s="84" t="b">
        <v>0</v>
      </c>
      <c r="I385" s="84" t="b">
        <v>0</v>
      </c>
      <c r="J385" s="84" t="b">
        <v>0</v>
      </c>
      <c r="K385" s="84" t="b">
        <v>0</v>
      </c>
      <c r="L385" s="84" t="b">
        <v>0</v>
      </c>
    </row>
    <row r="386" spans="1:12" ht="15">
      <c r="A386" s="84" t="s">
        <v>2646</v>
      </c>
      <c r="B386" s="84" t="s">
        <v>2592</v>
      </c>
      <c r="C386" s="84">
        <v>2</v>
      </c>
      <c r="D386" s="118">
        <v>0.008175087770011916</v>
      </c>
      <c r="E386" s="118">
        <v>1.9057958803678685</v>
      </c>
      <c r="F386" s="84" t="s">
        <v>2045</v>
      </c>
      <c r="G386" s="84" t="b">
        <v>0</v>
      </c>
      <c r="H386" s="84" t="b">
        <v>0</v>
      </c>
      <c r="I386" s="84" t="b">
        <v>0</v>
      </c>
      <c r="J386" s="84" t="b">
        <v>0</v>
      </c>
      <c r="K386" s="84" t="b">
        <v>0</v>
      </c>
      <c r="L386" s="84" t="b">
        <v>0</v>
      </c>
    </row>
    <row r="387" spans="1:12" ht="15">
      <c r="A387" s="84" t="s">
        <v>2592</v>
      </c>
      <c r="B387" s="84" t="s">
        <v>2584</v>
      </c>
      <c r="C387" s="84">
        <v>2</v>
      </c>
      <c r="D387" s="118">
        <v>0.008175087770011916</v>
      </c>
      <c r="E387" s="118">
        <v>1.9057958803678685</v>
      </c>
      <c r="F387" s="84" t="s">
        <v>2045</v>
      </c>
      <c r="G387" s="84" t="b">
        <v>0</v>
      </c>
      <c r="H387" s="84" t="b">
        <v>0</v>
      </c>
      <c r="I387" s="84" t="b">
        <v>0</v>
      </c>
      <c r="J387" s="84" t="b">
        <v>0</v>
      </c>
      <c r="K387" s="84" t="b">
        <v>0</v>
      </c>
      <c r="L387" s="84" t="b">
        <v>0</v>
      </c>
    </row>
    <row r="388" spans="1:12" ht="15">
      <c r="A388" s="84" t="s">
        <v>2584</v>
      </c>
      <c r="B388" s="84" t="s">
        <v>2647</v>
      </c>
      <c r="C388" s="84">
        <v>2</v>
      </c>
      <c r="D388" s="118">
        <v>0.008175087770011916</v>
      </c>
      <c r="E388" s="118">
        <v>1.9057958803678685</v>
      </c>
      <c r="F388" s="84" t="s">
        <v>2045</v>
      </c>
      <c r="G388" s="84" t="b">
        <v>0</v>
      </c>
      <c r="H388" s="84" t="b">
        <v>0</v>
      </c>
      <c r="I388" s="84" t="b">
        <v>0</v>
      </c>
      <c r="J388" s="84" t="b">
        <v>0</v>
      </c>
      <c r="K388" s="84" t="b">
        <v>0</v>
      </c>
      <c r="L388" s="84" t="b">
        <v>0</v>
      </c>
    </row>
    <row r="389" spans="1:12" ht="15">
      <c r="A389" s="84" t="s">
        <v>2647</v>
      </c>
      <c r="B389" s="84" t="s">
        <v>2129</v>
      </c>
      <c r="C389" s="84">
        <v>2</v>
      </c>
      <c r="D389" s="118">
        <v>0.008175087770011916</v>
      </c>
      <c r="E389" s="118">
        <v>1.3617278360175928</v>
      </c>
      <c r="F389" s="84" t="s">
        <v>2045</v>
      </c>
      <c r="G389" s="84" t="b">
        <v>0</v>
      </c>
      <c r="H389" s="84" t="b">
        <v>0</v>
      </c>
      <c r="I389" s="84" t="b">
        <v>0</v>
      </c>
      <c r="J389" s="84" t="b">
        <v>0</v>
      </c>
      <c r="K389" s="84" t="b">
        <v>0</v>
      </c>
      <c r="L389" s="84" t="b">
        <v>0</v>
      </c>
    </row>
    <row r="390" spans="1:12" ht="15">
      <c r="A390" s="84" t="s">
        <v>2129</v>
      </c>
      <c r="B390" s="84" t="s">
        <v>2157</v>
      </c>
      <c r="C390" s="84">
        <v>2</v>
      </c>
      <c r="D390" s="118">
        <v>0.008175087770011916</v>
      </c>
      <c r="E390" s="118">
        <v>0.7596678446896304</v>
      </c>
      <c r="F390" s="84" t="s">
        <v>2045</v>
      </c>
      <c r="G390" s="84" t="b">
        <v>0</v>
      </c>
      <c r="H390" s="84" t="b">
        <v>0</v>
      </c>
      <c r="I390" s="84" t="b">
        <v>0</v>
      </c>
      <c r="J390" s="84" t="b">
        <v>0</v>
      </c>
      <c r="K390" s="84" t="b">
        <v>0</v>
      </c>
      <c r="L390" s="84" t="b">
        <v>0</v>
      </c>
    </row>
    <row r="391" spans="1:12" ht="15">
      <c r="A391" s="84" t="s">
        <v>2650</v>
      </c>
      <c r="B391" s="84" t="s">
        <v>2181</v>
      </c>
      <c r="C391" s="84">
        <v>2</v>
      </c>
      <c r="D391" s="118">
        <v>0.008175087770011916</v>
      </c>
      <c r="E391" s="118">
        <v>1.6047658847038875</v>
      </c>
      <c r="F391" s="84" t="s">
        <v>2045</v>
      </c>
      <c r="G391" s="84" t="b">
        <v>0</v>
      </c>
      <c r="H391" s="84" t="b">
        <v>0</v>
      </c>
      <c r="I391" s="84" t="b">
        <v>0</v>
      </c>
      <c r="J391" s="84" t="b">
        <v>0</v>
      </c>
      <c r="K391" s="84" t="b">
        <v>0</v>
      </c>
      <c r="L391" s="84" t="b">
        <v>0</v>
      </c>
    </row>
    <row r="392" spans="1:12" ht="15">
      <c r="A392" s="84" t="s">
        <v>2157</v>
      </c>
      <c r="B392" s="84" t="s">
        <v>2602</v>
      </c>
      <c r="C392" s="84">
        <v>2</v>
      </c>
      <c r="D392" s="118">
        <v>0.008175087770011916</v>
      </c>
      <c r="E392" s="118">
        <v>1.3037358890399062</v>
      </c>
      <c r="F392" s="84" t="s">
        <v>2045</v>
      </c>
      <c r="G392" s="84" t="b">
        <v>0</v>
      </c>
      <c r="H392" s="84" t="b">
        <v>0</v>
      </c>
      <c r="I392" s="84" t="b">
        <v>0</v>
      </c>
      <c r="J392" s="84" t="b">
        <v>0</v>
      </c>
      <c r="K392" s="84" t="b">
        <v>0</v>
      </c>
      <c r="L392" s="84" t="b">
        <v>0</v>
      </c>
    </row>
    <row r="393" spans="1:12" ht="15">
      <c r="A393" s="84" t="s">
        <v>268</v>
      </c>
      <c r="B393" s="84" t="s">
        <v>2219</v>
      </c>
      <c r="C393" s="84">
        <v>3</v>
      </c>
      <c r="D393" s="118">
        <v>0.012403711863862733</v>
      </c>
      <c r="E393" s="118">
        <v>1.135662602000073</v>
      </c>
      <c r="F393" s="84" t="s">
        <v>2046</v>
      </c>
      <c r="G393" s="84" t="b">
        <v>0</v>
      </c>
      <c r="H393" s="84" t="b">
        <v>0</v>
      </c>
      <c r="I393" s="84" t="b">
        <v>0</v>
      </c>
      <c r="J393" s="84" t="b">
        <v>0</v>
      </c>
      <c r="K393" s="84" t="b">
        <v>0</v>
      </c>
      <c r="L393" s="84" t="b">
        <v>0</v>
      </c>
    </row>
    <row r="394" spans="1:12" ht="15">
      <c r="A394" s="84" t="s">
        <v>2219</v>
      </c>
      <c r="B394" s="84" t="s">
        <v>2220</v>
      </c>
      <c r="C394" s="84">
        <v>3</v>
      </c>
      <c r="D394" s="118">
        <v>0.012403711863862733</v>
      </c>
      <c r="E394" s="118">
        <v>1.4366925976640543</v>
      </c>
      <c r="F394" s="84" t="s">
        <v>2046</v>
      </c>
      <c r="G394" s="84" t="b">
        <v>0</v>
      </c>
      <c r="H394" s="84" t="b">
        <v>0</v>
      </c>
      <c r="I394" s="84" t="b">
        <v>0</v>
      </c>
      <c r="J394" s="84" t="b">
        <v>0</v>
      </c>
      <c r="K394" s="84" t="b">
        <v>0</v>
      </c>
      <c r="L394" s="84" t="b">
        <v>0</v>
      </c>
    </row>
    <row r="395" spans="1:12" ht="15">
      <c r="A395" s="84" t="s">
        <v>2220</v>
      </c>
      <c r="B395" s="84" t="s">
        <v>2221</v>
      </c>
      <c r="C395" s="84">
        <v>3</v>
      </c>
      <c r="D395" s="118">
        <v>0.012403711863862733</v>
      </c>
      <c r="E395" s="118">
        <v>1.4366925976640543</v>
      </c>
      <c r="F395" s="84" t="s">
        <v>2046</v>
      </c>
      <c r="G395" s="84" t="b">
        <v>0</v>
      </c>
      <c r="H395" s="84" t="b">
        <v>0</v>
      </c>
      <c r="I395" s="84" t="b">
        <v>0</v>
      </c>
      <c r="J395" s="84" t="b">
        <v>0</v>
      </c>
      <c r="K395" s="84" t="b">
        <v>0</v>
      </c>
      <c r="L395" s="84" t="b">
        <v>0</v>
      </c>
    </row>
    <row r="396" spans="1:12" ht="15">
      <c r="A396" s="84" t="s">
        <v>2221</v>
      </c>
      <c r="B396" s="84" t="s">
        <v>2222</v>
      </c>
      <c r="C396" s="84">
        <v>3</v>
      </c>
      <c r="D396" s="118">
        <v>0.012403711863862733</v>
      </c>
      <c r="E396" s="118">
        <v>1.4366925976640543</v>
      </c>
      <c r="F396" s="84" t="s">
        <v>2046</v>
      </c>
      <c r="G396" s="84" t="b">
        <v>0</v>
      </c>
      <c r="H396" s="84" t="b">
        <v>0</v>
      </c>
      <c r="I396" s="84" t="b">
        <v>0</v>
      </c>
      <c r="J396" s="84" t="b">
        <v>0</v>
      </c>
      <c r="K396" s="84" t="b">
        <v>0</v>
      </c>
      <c r="L396" s="84" t="b">
        <v>0</v>
      </c>
    </row>
    <row r="397" spans="1:12" ht="15">
      <c r="A397" s="84" t="s">
        <v>2222</v>
      </c>
      <c r="B397" s="84" t="s">
        <v>2223</v>
      </c>
      <c r="C397" s="84">
        <v>3</v>
      </c>
      <c r="D397" s="118">
        <v>0.012403711863862733</v>
      </c>
      <c r="E397" s="118">
        <v>1.4366925976640543</v>
      </c>
      <c r="F397" s="84" t="s">
        <v>2046</v>
      </c>
      <c r="G397" s="84" t="b">
        <v>0</v>
      </c>
      <c r="H397" s="84" t="b">
        <v>0</v>
      </c>
      <c r="I397" s="84" t="b">
        <v>0</v>
      </c>
      <c r="J397" s="84" t="b">
        <v>0</v>
      </c>
      <c r="K397" s="84" t="b">
        <v>0</v>
      </c>
      <c r="L397" s="84" t="b">
        <v>0</v>
      </c>
    </row>
    <row r="398" spans="1:12" ht="15">
      <c r="A398" s="84" t="s">
        <v>2223</v>
      </c>
      <c r="B398" s="84" t="s">
        <v>348</v>
      </c>
      <c r="C398" s="84">
        <v>3</v>
      </c>
      <c r="D398" s="118">
        <v>0.012403711863862733</v>
      </c>
      <c r="E398" s="118">
        <v>1.4366925976640543</v>
      </c>
      <c r="F398" s="84" t="s">
        <v>2046</v>
      </c>
      <c r="G398" s="84" t="b">
        <v>0</v>
      </c>
      <c r="H398" s="84" t="b">
        <v>0</v>
      </c>
      <c r="I398" s="84" t="b">
        <v>0</v>
      </c>
      <c r="J398" s="84" t="b">
        <v>0</v>
      </c>
      <c r="K398" s="84" t="b">
        <v>0</v>
      </c>
      <c r="L398" s="84" t="b">
        <v>0</v>
      </c>
    </row>
    <row r="399" spans="1:12" ht="15">
      <c r="A399" s="84" t="s">
        <v>348</v>
      </c>
      <c r="B399" s="84" t="s">
        <v>2224</v>
      </c>
      <c r="C399" s="84">
        <v>3</v>
      </c>
      <c r="D399" s="118">
        <v>0.012403711863862733</v>
      </c>
      <c r="E399" s="118">
        <v>1.4366925976640543</v>
      </c>
      <c r="F399" s="84" t="s">
        <v>2046</v>
      </c>
      <c r="G399" s="84" t="b">
        <v>0</v>
      </c>
      <c r="H399" s="84" t="b">
        <v>0</v>
      </c>
      <c r="I399" s="84" t="b">
        <v>0</v>
      </c>
      <c r="J399" s="84" t="b">
        <v>0</v>
      </c>
      <c r="K399" s="84" t="b">
        <v>0</v>
      </c>
      <c r="L399" s="84" t="b">
        <v>0</v>
      </c>
    </row>
    <row r="400" spans="1:12" ht="15">
      <c r="A400" s="84" t="s">
        <v>2224</v>
      </c>
      <c r="B400" s="84" t="s">
        <v>2204</v>
      </c>
      <c r="C400" s="84">
        <v>3</v>
      </c>
      <c r="D400" s="118">
        <v>0.012403711863862733</v>
      </c>
      <c r="E400" s="118">
        <v>1.135662602000073</v>
      </c>
      <c r="F400" s="84" t="s">
        <v>2046</v>
      </c>
      <c r="G400" s="84" t="b">
        <v>0</v>
      </c>
      <c r="H400" s="84" t="b">
        <v>0</v>
      </c>
      <c r="I400" s="84" t="b">
        <v>0</v>
      </c>
      <c r="J400" s="84" t="b">
        <v>0</v>
      </c>
      <c r="K400" s="84" t="b">
        <v>0</v>
      </c>
      <c r="L400" s="84" t="b">
        <v>0</v>
      </c>
    </row>
    <row r="401" spans="1:12" ht="15">
      <c r="A401" s="84" t="s">
        <v>2204</v>
      </c>
      <c r="B401" s="84" t="s">
        <v>2225</v>
      </c>
      <c r="C401" s="84">
        <v>3</v>
      </c>
      <c r="D401" s="118">
        <v>0.012403711863862733</v>
      </c>
      <c r="E401" s="118">
        <v>1.135662602000073</v>
      </c>
      <c r="F401" s="84" t="s">
        <v>2046</v>
      </c>
      <c r="G401" s="84" t="b">
        <v>0</v>
      </c>
      <c r="H401" s="84" t="b">
        <v>0</v>
      </c>
      <c r="I401" s="84" t="b">
        <v>0</v>
      </c>
      <c r="J401" s="84" t="b">
        <v>0</v>
      </c>
      <c r="K401" s="84" t="b">
        <v>0</v>
      </c>
      <c r="L401" s="84" t="b">
        <v>0</v>
      </c>
    </row>
    <row r="402" spans="1:12" ht="15">
      <c r="A402" s="84" t="s">
        <v>2225</v>
      </c>
      <c r="B402" s="84" t="s">
        <v>2595</v>
      </c>
      <c r="C402" s="84">
        <v>3</v>
      </c>
      <c r="D402" s="118">
        <v>0.012403711863862733</v>
      </c>
      <c r="E402" s="118">
        <v>1.4366925976640543</v>
      </c>
      <c r="F402" s="84" t="s">
        <v>2046</v>
      </c>
      <c r="G402" s="84" t="b">
        <v>0</v>
      </c>
      <c r="H402" s="84" t="b">
        <v>0</v>
      </c>
      <c r="I402" s="84" t="b">
        <v>0</v>
      </c>
      <c r="J402" s="84" t="b">
        <v>0</v>
      </c>
      <c r="K402" s="84" t="b">
        <v>0</v>
      </c>
      <c r="L402" s="84" t="b">
        <v>0</v>
      </c>
    </row>
    <row r="403" spans="1:12" ht="15">
      <c r="A403" s="84" t="s">
        <v>2595</v>
      </c>
      <c r="B403" s="84" t="s">
        <v>2204</v>
      </c>
      <c r="C403" s="84">
        <v>3</v>
      </c>
      <c r="D403" s="118">
        <v>0.012403711863862733</v>
      </c>
      <c r="E403" s="118">
        <v>1.135662602000073</v>
      </c>
      <c r="F403" s="84" t="s">
        <v>2046</v>
      </c>
      <c r="G403" s="84" t="b">
        <v>0</v>
      </c>
      <c r="H403" s="84" t="b">
        <v>0</v>
      </c>
      <c r="I403" s="84" t="b">
        <v>0</v>
      </c>
      <c r="J403" s="84" t="b">
        <v>0</v>
      </c>
      <c r="K403" s="84" t="b">
        <v>0</v>
      </c>
      <c r="L403" s="84" t="b">
        <v>0</v>
      </c>
    </row>
    <row r="404" spans="1:12" ht="15">
      <c r="A404" s="84" t="s">
        <v>2204</v>
      </c>
      <c r="B404" s="84" t="s">
        <v>2205</v>
      </c>
      <c r="C404" s="84">
        <v>3</v>
      </c>
      <c r="D404" s="118">
        <v>0.012403711863862733</v>
      </c>
      <c r="E404" s="118">
        <v>1.135662602000073</v>
      </c>
      <c r="F404" s="84" t="s">
        <v>2046</v>
      </c>
      <c r="G404" s="84" t="b">
        <v>0</v>
      </c>
      <c r="H404" s="84" t="b">
        <v>0</v>
      </c>
      <c r="I404" s="84" t="b">
        <v>0</v>
      </c>
      <c r="J404" s="84" t="b">
        <v>0</v>
      </c>
      <c r="K404" s="84" t="b">
        <v>0</v>
      </c>
      <c r="L404" s="84" t="b">
        <v>0</v>
      </c>
    </row>
    <row r="405" spans="1:12" ht="15">
      <c r="A405" s="84" t="s">
        <v>2205</v>
      </c>
      <c r="B405" s="84" t="s">
        <v>2206</v>
      </c>
      <c r="C405" s="84">
        <v>3</v>
      </c>
      <c r="D405" s="118">
        <v>0.012403711863862733</v>
      </c>
      <c r="E405" s="118">
        <v>1.4366925976640543</v>
      </c>
      <c r="F405" s="84" t="s">
        <v>2046</v>
      </c>
      <c r="G405" s="84" t="b">
        <v>0</v>
      </c>
      <c r="H405" s="84" t="b">
        <v>0</v>
      </c>
      <c r="I405" s="84" t="b">
        <v>0</v>
      </c>
      <c r="J405" s="84" t="b">
        <v>0</v>
      </c>
      <c r="K405" s="84" t="b">
        <v>0</v>
      </c>
      <c r="L405" s="84" t="b">
        <v>0</v>
      </c>
    </row>
    <row r="406" spans="1:12" ht="15">
      <c r="A406" s="84" t="s">
        <v>2206</v>
      </c>
      <c r="B406" s="84" t="s">
        <v>2231</v>
      </c>
      <c r="C406" s="84">
        <v>3</v>
      </c>
      <c r="D406" s="118">
        <v>0.012403711863862733</v>
      </c>
      <c r="E406" s="118">
        <v>1.4366925976640543</v>
      </c>
      <c r="F406" s="84" t="s">
        <v>2046</v>
      </c>
      <c r="G406" s="84" t="b">
        <v>0</v>
      </c>
      <c r="H406" s="84" t="b">
        <v>0</v>
      </c>
      <c r="I406" s="84" t="b">
        <v>0</v>
      </c>
      <c r="J406" s="84" t="b">
        <v>0</v>
      </c>
      <c r="K406" s="84" t="b">
        <v>0</v>
      </c>
      <c r="L406" s="84" t="b">
        <v>0</v>
      </c>
    </row>
    <row r="407" spans="1:12" ht="15">
      <c r="A407" s="84" t="s">
        <v>2231</v>
      </c>
      <c r="B407" s="84" t="s">
        <v>2603</v>
      </c>
      <c r="C407" s="84">
        <v>3</v>
      </c>
      <c r="D407" s="118">
        <v>0.012403711863862733</v>
      </c>
      <c r="E407" s="118">
        <v>1.4366925976640543</v>
      </c>
      <c r="F407" s="84" t="s">
        <v>2046</v>
      </c>
      <c r="G407" s="84" t="b">
        <v>0</v>
      </c>
      <c r="H407" s="84" t="b">
        <v>0</v>
      </c>
      <c r="I407" s="84" t="b">
        <v>0</v>
      </c>
      <c r="J407" s="84" t="b">
        <v>0</v>
      </c>
      <c r="K407" s="84" t="b">
        <v>0</v>
      </c>
      <c r="L407" s="84" t="b">
        <v>0</v>
      </c>
    </row>
    <row r="408" spans="1:12" ht="15">
      <c r="A408" s="84" t="s">
        <v>2200</v>
      </c>
      <c r="B408" s="84" t="s">
        <v>2201</v>
      </c>
      <c r="C408" s="84">
        <v>10</v>
      </c>
      <c r="D408" s="118">
        <v>0</v>
      </c>
      <c r="E408" s="118">
        <v>0.9822712330395684</v>
      </c>
      <c r="F408" s="84" t="s">
        <v>2047</v>
      </c>
      <c r="G408" s="84" t="b">
        <v>0</v>
      </c>
      <c r="H408" s="84" t="b">
        <v>0</v>
      </c>
      <c r="I408" s="84" t="b">
        <v>0</v>
      </c>
      <c r="J408" s="84" t="b">
        <v>0</v>
      </c>
      <c r="K408" s="84" t="b">
        <v>0</v>
      </c>
      <c r="L408" s="84" t="b">
        <v>0</v>
      </c>
    </row>
    <row r="409" spans="1:12" ht="15">
      <c r="A409" s="84" t="s">
        <v>2201</v>
      </c>
      <c r="B409" s="84" t="s">
        <v>2180</v>
      </c>
      <c r="C409" s="84">
        <v>10</v>
      </c>
      <c r="D409" s="118">
        <v>0</v>
      </c>
      <c r="E409" s="118">
        <v>0.9822712330395684</v>
      </c>
      <c r="F409" s="84" t="s">
        <v>2047</v>
      </c>
      <c r="G409" s="84" t="b">
        <v>0</v>
      </c>
      <c r="H409" s="84" t="b">
        <v>0</v>
      </c>
      <c r="I409" s="84" t="b">
        <v>0</v>
      </c>
      <c r="J409" s="84" t="b">
        <v>0</v>
      </c>
      <c r="K409" s="84" t="b">
        <v>0</v>
      </c>
      <c r="L409" s="84" t="b">
        <v>0</v>
      </c>
    </row>
    <row r="410" spans="1:12" ht="15">
      <c r="A410" s="84" t="s">
        <v>2179</v>
      </c>
      <c r="B410" s="84" t="s">
        <v>2202</v>
      </c>
      <c r="C410" s="84">
        <v>5</v>
      </c>
      <c r="D410" s="118">
        <v>0</v>
      </c>
      <c r="E410" s="118">
        <v>0.9822712330395684</v>
      </c>
      <c r="F410" s="84" t="s">
        <v>2047</v>
      </c>
      <c r="G410" s="84" t="b">
        <v>0</v>
      </c>
      <c r="H410" s="84" t="b">
        <v>0</v>
      </c>
      <c r="I410" s="84" t="b">
        <v>0</v>
      </c>
      <c r="J410" s="84" t="b">
        <v>0</v>
      </c>
      <c r="K410" s="84" t="b">
        <v>0</v>
      </c>
      <c r="L410" s="84" t="b">
        <v>0</v>
      </c>
    </row>
    <row r="411" spans="1:12" ht="15">
      <c r="A411" s="84" t="s">
        <v>2202</v>
      </c>
      <c r="B411" s="84" t="s">
        <v>2200</v>
      </c>
      <c r="C411" s="84">
        <v>5</v>
      </c>
      <c r="D411" s="118">
        <v>0</v>
      </c>
      <c r="E411" s="118">
        <v>0.9822712330395684</v>
      </c>
      <c r="F411" s="84" t="s">
        <v>2047</v>
      </c>
      <c r="G411" s="84" t="b">
        <v>0</v>
      </c>
      <c r="H411" s="84" t="b">
        <v>0</v>
      </c>
      <c r="I411" s="84" t="b">
        <v>0</v>
      </c>
      <c r="J411" s="84" t="b">
        <v>0</v>
      </c>
      <c r="K411" s="84" t="b">
        <v>0</v>
      </c>
      <c r="L411" s="84" t="b">
        <v>0</v>
      </c>
    </row>
    <row r="412" spans="1:12" ht="15">
      <c r="A412" s="84" t="s">
        <v>2180</v>
      </c>
      <c r="B412" s="84" t="s">
        <v>2129</v>
      </c>
      <c r="C412" s="84">
        <v>5</v>
      </c>
      <c r="D412" s="118">
        <v>0</v>
      </c>
      <c r="E412" s="118">
        <v>0.9822712330395684</v>
      </c>
      <c r="F412" s="84" t="s">
        <v>2047</v>
      </c>
      <c r="G412" s="84" t="b">
        <v>0</v>
      </c>
      <c r="H412" s="84" t="b">
        <v>0</v>
      </c>
      <c r="I412" s="84" t="b">
        <v>0</v>
      </c>
      <c r="J412" s="84" t="b">
        <v>0</v>
      </c>
      <c r="K412" s="84" t="b">
        <v>0</v>
      </c>
      <c r="L412" s="84" t="b">
        <v>0</v>
      </c>
    </row>
    <row r="413" spans="1:12" ht="15">
      <c r="A413" s="84" t="s">
        <v>2129</v>
      </c>
      <c r="B413" s="84" t="s">
        <v>2200</v>
      </c>
      <c r="C413" s="84">
        <v>5</v>
      </c>
      <c r="D413" s="118">
        <v>0</v>
      </c>
      <c r="E413" s="118">
        <v>0.9822712330395684</v>
      </c>
      <c r="F413" s="84" t="s">
        <v>2047</v>
      </c>
      <c r="G413" s="84" t="b">
        <v>0</v>
      </c>
      <c r="H413" s="84" t="b">
        <v>0</v>
      </c>
      <c r="I413" s="84" t="b">
        <v>0</v>
      </c>
      <c r="J413" s="84" t="b">
        <v>0</v>
      </c>
      <c r="K413" s="84" t="b">
        <v>0</v>
      </c>
      <c r="L413" s="84" t="b">
        <v>0</v>
      </c>
    </row>
    <row r="414" spans="1:12" ht="15">
      <c r="A414" s="84" t="s">
        <v>2180</v>
      </c>
      <c r="B414" s="84" t="s">
        <v>2203</v>
      </c>
      <c r="C414" s="84">
        <v>5</v>
      </c>
      <c r="D414" s="118">
        <v>0</v>
      </c>
      <c r="E414" s="118">
        <v>0.9822712330395684</v>
      </c>
      <c r="F414" s="84" t="s">
        <v>2047</v>
      </c>
      <c r="G414" s="84" t="b">
        <v>0</v>
      </c>
      <c r="H414" s="84" t="b">
        <v>0</v>
      </c>
      <c r="I414" s="84" t="b">
        <v>0</v>
      </c>
      <c r="J414" s="84" t="b">
        <v>0</v>
      </c>
      <c r="K414" s="84" t="b">
        <v>0</v>
      </c>
      <c r="L414" s="84" t="b">
        <v>0</v>
      </c>
    </row>
    <row r="415" spans="1:12" ht="15">
      <c r="A415" s="84" t="s">
        <v>2203</v>
      </c>
      <c r="B415" s="84" t="s">
        <v>2179</v>
      </c>
      <c r="C415" s="84">
        <v>5</v>
      </c>
      <c r="D415" s="118">
        <v>0</v>
      </c>
      <c r="E415" s="118">
        <v>1.0280287236002437</v>
      </c>
      <c r="F415" s="84" t="s">
        <v>2047</v>
      </c>
      <c r="G415" s="84" t="b">
        <v>0</v>
      </c>
      <c r="H415" s="84" t="b">
        <v>0</v>
      </c>
      <c r="I415" s="84" t="b">
        <v>0</v>
      </c>
      <c r="J415" s="84" t="b">
        <v>0</v>
      </c>
      <c r="K415" s="84" t="b">
        <v>0</v>
      </c>
      <c r="L415" s="84" t="b">
        <v>0</v>
      </c>
    </row>
    <row r="416" spans="1:12" ht="15">
      <c r="A416" s="84" t="s">
        <v>2179</v>
      </c>
      <c r="B416" s="84" t="s">
        <v>2204</v>
      </c>
      <c r="C416" s="84">
        <v>5</v>
      </c>
      <c r="D416" s="118">
        <v>0</v>
      </c>
      <c r="E416" s="118">
        <v>0.9822712330395684</v>
      </c>
      <c r="F416" s="84" t="s">
        <v>2047</v>
      </c>
      <c r="G416" s="84" t="b">
        <v>0</v>
      </c>
      <c r="H416" s="84" t="b">
        <v>0</v>
      </c>
      <c r="I416" s="84" t="b">
        <v>0</v>
      </c>
      <c r="J416" s="84" t="b">
        <v>0</v>
      </c>
      <c r="K416" s="84" t="b">
        <v>0</v>
      </c>
      <c r="L416" s="84" t="b">
        <v>0</v>
      </c>
    </row>
    <row r="417" spans="1:12" ht="15">
      <c r="A417" s="84" t="s">
        <v>2204</v>
      </c>
      <c r="B417" s="84" t="s">
        <v>2205</v>
      </c>
      <c r="C417" s="84">
        <v>5</v>
      </c>
      <c r="D417" s="118">
        <v>0</v>
      </c>
      <c r="E417" s="118">
        <v>1.2833012287035497</v>
      </c>
      <c r="F417" s="84" t="s">
        <v>2047</v>
      </c>
      <c r="G417" s="84" t="b">
        <v>0</v>
      </c>
      <c r="H417" s="84" t="b">
        <v>0</v>
      </c>
      <c r="I417" s="84" t="b">
        <v>0</v>
      </c>
      <c r="J417" s="84" t="b">
        <v>0</v>
      </c>
      <c r="K417" s="84" t="b">
        <v>0</v>
      </c>
      <c r="L417" s="84" t="b">
        <v>0</v>
      </c>
    </row>
    <row r="418" spans="1:12" ht="15">
      <c r="A418" s="84" t="s">
        <v>2205</v>
      </c>
      <c r="B418" s="84" t="s">
        <v>2206</v>
      </c>
      <c r="C418" s="84">
        <v>5</v>
      </c>
      <c r="D418" s="118">
        <v>0</v>
      </c>
      <c r="E418" s="118">
        <v>1.2833012287035497</v>
      </c>
      <c r="F418" s="84" t="s">
        <v>2047</v>
      </c>
      <c r="G418" s="84" t="b">
        <v>0</v>
      </c>
      <c r="H418" s="84" t="b">
        <v>0</v>
      </c>
      <c r="I418" s="84" t="b">
        <v>0</v>
      </c>
      <c r="J418" s="84" t="b">
        <v>0</v>
      </c>
      <c r="K418" s="84" t="b">
        <v>0</v>
      </c>
      <c r="L418" s="84" t="b">
        <v>0</v>
      </c>
    </row>
    <row r="419" spans="1:12" ht="15">
      <c r="A419" s="84" t="s">
        <v>2206</v>
      </c>
      <c r="B419" s="84" t="s">
        <v>2231</v>
      </c>
      <c r="C419" s="84">
        <v>5</v>
      </c>
      <c r="D419" s="118">
        <v>0</v>
      </c>
      <c r="E419" s="118">
        <v>1.2833012287035497</v>
      </c>
      <c r="F419" s="84" t="s">
        <v>2047</v>
      </c>
      <c r="G419" s="84" t="b">
        <v>0</v>
      </c>
      <c r="H419" s="84" t="b">
        <v>0</v>
      </c>
      <c r="I419" s="84" t="b">
        <v>0</v>
      </c>
      <c r="J419" s="84" t="b">
        <v>0</v>
      </c>
      <c r="K419" s="84" t="b">
        <v>0</v>
      </c>
      <c r="L419" s="84" t="b">
        <v>0</v>
      </c>
    </row>
    <row r="420" spans="1:12" ht="15">
      <c r="A420" s="84" t="s">
        <v>2231</v>
      </c>
      <c r="B420" s="84" t="s">
        <v>2188</v>
      </c>
      <c r="C420" s="84">
        <v>5</v>
      </c>
      <c r="D420" s="118">
        <v>0</v>
      </c>
      <c r="E420" s="118">
        <v>1.2833012287035497</v>
      </c>
      <c r="F420" s="84" t="s">
        <v>2047</v>
      </c>
      <c r="G420" s="84" t="b">
        <v>0</v>
      </c>
      <c r="H420" s="84" t="b">
        <v>0</v>
      </c>
      <c r="I420" s="84" t="b">
        <v>0</v>
      </c>
      <c r="J420" s="84" t="b">
        <v>0</v>
      </c>
      <c r="K420" s="84" t="b">
        <v>0</v>
      </c>
      <c r="L420" s="84" t="b">
        <v>0</v>
      </c>
    </row>
    <row r="421" spans="1:12" ht="15">
      <c r="A421" s="84" t="s">
        <v>2188</v>
      </c>
      <c r="B421" s="84" t="s">
        <v>2181</v>
      </c>
      <c r="C421" s="84">
        <v>5</v>
      </c>
      <c r="D421" s="118">
        <v>0</v>
      </c>
      <c r="E421" s="118">
        <v>1.2833012287035497</v>
      </c>
      <c r="F421" s="84" t="s">
        <v>2047</v>
      </c>
      <c r="G421" s="84" t="b">
        <v>0</v>
      </c>
      <c r="H421" s="84" t="b">
        <v>0</v>
      </c>
      <c r="I421" s="84" t="b">
        <v>0</v>
      </c>
      <c r="J421" s="84" t="b">
        <v>0</v>
      </c>
      <c r="K421" s="84" t="b">
        <v>0</v>
      </c>
      <c r="L421" s="84" t="b">
        <v>0</v>
      </c>
    </row>
    <row r="422" spans="1:12" ht="15">
      <c r="A422" s="84" t="s">
        <v>2181</v>
      </c>
      <c r="B422" s="84" t="s">
        <v>2157</v>
      </c>
      <c r="C422" s="84">
        <v>5</v>
      </c>
      <c r="D422" s="118">
        <v>0</v>
      </c>
      <c r="E422" s="118">
        <v>1.2833012287035497</v>
      </c>
      <c r="F422" s="84" t="s">
        <v>2047</v>
      </c>
      <c r="G422" s="84" t="b">
        <v>0</v>
      </c>
      <c r="H422" s="84" t="b">
        <v>0</v>
      </c>
      <c r="I422" s="84" t="b">
        <v>0</v>
      </c>
      <c r="J422" s="84" t="b">
        <v>0</v>
      </c>
      <c r="K422" s="84" t="b">
        <v>0</v>
      </c>
      <c r="L422" s="84" t="b">
        <v>0</v>
      </c>
    </row>
    <row r="423" spans="1:12" ht="15">
      <c r="A423" s="84" t="s">
        <v>2157</v>
      </c>
      <c r="B423" s="84" t="s">
        <v>2183</v>
      </c>
      <c r="C423" s="84">
        <v>5</v>
      </c>
      <c r="D423" s="118">
        <v>0</v>
      </c>
      <c r="E423" s="118">
        <v>1.2833012287035497</v>
      </c>
      <c r="F423" s="84" t="s">
        <v>2047</v>
      </c>
      <c r="G423" s="84" t="b">
        <v>0</v>
      </c>
      <c r="H423" s="84" t="b">
        <v>0</v>
      </c>
      <c r="I423" s="84" t="b">
        <v>0</v>
      </c>
      <c r="J423" s="84" t="b">
        <v>0</v>
      </c>
      <c r="K423" s="84" t="b">
        <v>0</v>
      </c>
      <c r="L423" s="84" t="b">
        <v>0</v>
      </c>
    </row>
    <row r="424" spans="1:12" ht="15">
      <c r="A424" s="84" t="s">
        <v>269</v>
      </c>
      <c r="B424" s="84" t="s">
        <v>2179</v>
      </c>
      <c r="C424" s="84">
        <v>4</v>
      </c>
      <c r="D424" s="118">
        <v>0.0038380203171507494</v>
      </c>
      <c r="E424" s="118">
        <v>1.0280287236002434</v>
      </c>
      <c r="F424" s="84" t="s">
        <v>2047</v>
      </c>
      <c r="G424" s="84" t="b">
        <v>0</v>
      </c>
      <c r="H424" s="84" t="b">
        <v>0</v>
      </c>
      <c r="I424" s="84" t="b">
        <v>0</v>
      </c>
      <c r="J424" s="84" t="b">
        <v>0</v>
      </c>
      <c r="K424" s="84" t="b">
        <v>0</v>
      </c>
      <c r="L424" s="84" t="b">
        <v>0</v>
      </c>
    </row>
    <row r="425" spans="1:12" ht="15">
      <c r="A425" s="84" t="s">
        <v>357</v>
      </c>
      <c r="B425" s="84" t="s">
        <v>2193</v>
      </c>
      <c r="C425" s="84">
        <v>3</v>
      </c>
      <c r="D425" s="118">
        <v>0</v>
      </c>
      <c r="E425" s="118">
        <v>0.4259687322722811</v>
      </c>
      <c r="F425" s="84" t="s">
        <v>2048</v>
      </c>
      <c r="G425" s="84" t="b">
        <v>0</v>
      </c>
      <c r="H425" s="84" t="b">
        <v>0</v>
      </c>
      <c r="I425" s="84" t="b">
        <v>0</v>
      </c>
      <c r="J425" s="84" t="b">
        <v>0</v>
      </c>
      <c r="K425" s="84" t="b">
        <v>0</v>
      </c>
      <c r="L425" s="84" t="b">
        <v>0</v>
      </c>
    </row>
    <row r="426" spans="1:12" ht="15">
      <c r="A426" s="84" t="s">
        <v>2193</v>
      </c>
      <c r="B426" s="84" t="s">
        <v>2178</v>
      </c>
      <c r="C426" s="84">
        <v>3</v>
      </c>
      <c r="D426" s="118">
        <v>0</v>
      </c>
      <c r="E426" s="118">
        <v>0.4259687322722811</v>
      </c>
      <c r="F426" s="84" t="s">
        <v>2048</v>
      </c>
      <c r="G426" s="84" t="b">
        <v>0</v>
      </c>
      <c r="H426" s="84" t="b">
        <v>0</v>
      </c>
      <c r="I426" s="84" t="b">
        <v>0</v>
      </c>
      <c r="J426" s="84" t="b">
        <v>0</v>
      </c>
      <c r="K426" s="84" t="b">
        <v>0</v>
      </c>
      <c r="L426" s="84" t="b">
        <v>0</v>
      </c>
    </row>
    <row r="427" spans="1:12" ht="15">
      <c r="A427" s="84" t="s">
        <v>287</v>
      </c>
      <c r="B427" s="84" t="s">
        <v>357</v>
      </c>
      <c r="C427" s="84">
        <v>2</v>
      </c>
      <c r="D427" s="118">
        <v>0.032016592555578406</v>
      </c>
      <c r="E427" s="118">
        <v>0.6020599913279624</v>
      </c>
      <c r="F427" s="84" t="s">
        <v>2048</v>
      </c>
      <c r="G427" s="84" t="b">
        <v>0</v>
      </c>
      <c r="H427" s="84" t="b">
        <v>0</v>
      </c>
      <c r="I427" s="84" t="b">
        <v>0</v>
      </c>
      <c r="J427" s="84" t="b">
        <v>0</v>
      </c>
      <c r="K427" s="84" t="b">
        <v>0</v>
      </c>
      <c r="L427" s="84" t="b">
        <v>0</v>
      </c>
    </row>
    <row r="428" spans="1:12" ht="15">
      <c r="A428" s="84" t="s">
        <v>2188</v>
      </c>
      <c r="B428" s="84" t="s">
        <v>2183</v>
      </c>
      <c r="C428" s="84">
        <v>5</v>
      </c>
      <c r="D428" s="118">
        <v>0.004887731237507705</v>
      </c>
      <c r="E428" s="118">
        <v>1.1760912590556813</v>
      </c>
      <c r="F428" s="84" t="s">
        <v>2049</v>
      </c>
      <c r="G428" s="84" t="b">
        <v>0</v>
      </c>
      <c r="H428" s="84" t="b">
        <v>0</v>
      </c>
      <c r="I428" s="84" t="b">
        <v>0</v>
      </c>
      <c r="J428" s="84" t="b">
        <v>0</v>
      </c>
      <c r="K428" s="84" t="b">
        <v>0</v>
      </c>
      <c r="L428" s="84" t="b">
        <v>0</v>
      </c>
    </row>
    <row r="429" spans="1:12" ht="15">
      <c r="A429" s="84" t="s">
        <v>2180</v>
      </c>
      <c r="B429" s="84" t="s">
        <v>2229</v>
      </c>
      <c r="C429" s="84">
        <v>4</v>
      </c>
      <c r="D429" s="118">
        <v>0.008695864644724998</v>
      </c>
      <c r="E429" s="118">
        <v>0.9719712763997563</v>
      </c>
      <c r="F429" s="84" t="s">
        <v>2049</v>
      </c>
      <c r="G429" s="84" t="b">
        <v>0</v>
      </c>
      <c r="H429" s="84" t="b">
        <v>0</v>
      </c>
      <c r="I429" s="84" t="b">
        <v>0</v>
      </c>
      <c r="J429" s="84" t="b">
        <v>0</v>
      </c>
      <c r="K429" s="84" t="b">
        <v>0</v>
      </c>
      <c r="L429" s="84" t="b">
        <v>0</v>
      </c>
    </row>
    <row r="430" spans="1:12" ht="15">
      <c r="A430" s="84" t="s">
        <v>2229</v>
      </c>
      <c r="B430" s="84" t="s">
        <v>2180</v>
      </c>
      <c r="C430" s="84">
        <v>4</v>
      </c>
      <c r="D430" s="118">
        <v>0.008695864644724998</v>
      </c>
      <c r="E430" s="118">
        <v>1.0299632233774432</v>
      </c>
      <c r="F430" s="84" t="s">
        <v>2049</v>
      </c>
      <c r="G430" s="84" t="b">
        <v>0</v>
      </c>
      <c r="H430" s="84" t="b">
        <v>0</v>
      </c>
      <c r="I430" s="84" t="b">
        <v>0</v>
      </c>
      <c r="J430" s="84" t="b">
        <v>0</v>
      </c>
      <c r="K430" s="84" t="b">
        <v>0</v>
      </c>
      <c r="L430" s="84" t="b">
        <v>0</v>
      </c>
    </row>
    <row r="431" spans="1:12" ht="15">
      <c r="A431" s="84" t="s">
        <v>2180</v>
      </c>
      <c r="B431" s="84" t="s">
        <v>2230</v>
      </c>
      <c r="C431" s="84">
        <v>4</v>
      </c>
      <c r="D431" s="118">
        <v>0.008695864644724998</v>
      </c>
      <c r="E431" s="118">
        <v>0.9719712763997563</v>
      </c>
      <c r="F431" s="84" t="s">
        <v>2049</v>
      </c>
      <c r="G431" s="84" t="b">
        <v>0</v>
      </c>
      <c r="H431" s="84" t="b">
        <v>0</v>
      </c>
      <c r="I431" s="84" t="b">
        <v>0</v>
      </c>
      <c r="J431" s="84" t="b">
        <v>0</v>
      </c>
      <c r="K431" s="84" t="b">
        <v>0</v>
      </c>
      <c r="L431" s="84" t="b">
        <v>0</v>
      </c>
    </row>
    <row r="432" spans="1:12" ht="15">
      <c r="A432" s="84" t="s">
        <v>2230</v>
      </c>
      <c r="B432" s="84" t="s">
        <v>2231</v>
      </c>
      <c r="C432" s="84">
        <v>4</v>
      </c>
      <c r="D432" s="118">
        <v>0.008695864644724998</v>
      </c>
      <c r="E432" s="118">
        <v>1.2730012720637376</v>
      </c>
      <c r="F432" s="84" t="s">
        <v>2049</v>
      </c>
      <c r="G432" s="84" t="b">
        <v>0</v>
      </c>
      <c r="H432" s="84" t="b">
        <v>0</v>
      </c>
      <c r="I432" s="84" t="b">
        <v>0</v>
      </c>
      <c r="J432" s="84" t="b">
        <v>0</v>
      </c>
      <c r="K432" s="84" t="b">
        <v>0</v>
      </c>
      <c r="L432" s="84" t="b">
        <v>0</v>
      </c>
    </row>
    <row r="433" spans="1:12" ht="15">
      <c r="A433" s="84" t="s">
        <v>2231</v>
      </c>
      <c r="B433" s="84" t="s">
        <v>2188</v>
      </c>
      <c r="C433" s="84">
        <v>4</v>
      </c>
      <c r="D433" s="118">
        <v>0.008695864644724998</v>
      </c>
      <c r="E433" s="118">
        <v>1.1760912590556813</v>
      </c>
      <c r="F433" s="84" t="s">
        <v>2049</v>
      </c>
      <c r="G433" s="84" t="b">
        <v>0</v>
      </c>
      <c r="H433" s="84" t="b">
        <v>0</v>
      </c>
      <c r="I433" s="84" t="b">
        <v>0</v>
      </c>
      <c r="J433" s="84" t="b">
        <v>0</v>
      </c>
      <c r="K433" s="84" t="b">
        <v>0</v>
      </c>
      <c r="L433" s="84" t="b">
        <v>0</v>
      </c>
    </row>
    <row r="434" spans="1:12" ht="15">
      <c r="A434" s="84" t="s">
        <v>2183</v>
      </c>
      <c r="B434" s="84" t="s">
        <v>2232</v>
      </c>
      <c r="C434" s="84">
        <v>4</v>
      </c>
      <c r="D434" s="118">
        <v>0.008695864644724998</v>
      </c>
      <c r="E434" s="118">
        <v>1.1760912590556813</v>
      </c>
      <c r="F434" s="84" t="s">
        <v>2049</v>
      </c>
      <c r="G434" s="84" t="b">
        <v>0</v>
      </c>
      <c r="H434" s="84" t="b">
        <v>0</v>
      </c>
      <c r="I434" s="84" t="b">
        <v>0</v>
      </c>
      <c r="J434" s="84" t="b">
        <v>0</v>
      </c>
      <c r="K434" s="84" t="b">
        <v>0</v>
      </c>
      <c r="L434" s="84" t="b">
        <v>0</v>
      </c>
    </row>
    <row r="435" spans="1:12" ht="15">
      <c r="A435" s="84" t="s">
        <v>2232</v>
      </c>
      <c r="B435" s="84" t="s">
        <v>2178</v>
      </c>
      <c r="C435" s="84">
        <v>4</v>
      </c>
      <c r="D435" s="118">
        <v>0.008695864644724998</v>
      </c>
      <c r="E435" s="118">
        <v>1.0969100130080565</v>
      </c>
      <c r="F435" s="84" t="s">
        <v>2049</v>
      </c>
      <c r="G435" s="84" t="b">
        <v>0</v>
      </c>
      <c r="H435" s="84" t="b">
        <v>0</v>
      </c>
      <c r="I435" s="84" t="b">
        <v>0</v>
      </c>
      <c r="J435" s="84" t="b">
        <v>0</v>
      </c>
      <c r="K435" s="84" t="b">
        <v>0</v>
      </c>
      <c r="L435" s="84" t="b">
        <v>0</v>
      </c>
    </row>
    <row r="436" spans="1:12" ht="15">
      <c r="A436" s="84" t="s">
        <v>277</v>
      </c>
      <c r="B436" s="84" t="s">
        <v>2180</v>
      </c>
      <c r="C436" s="84">
        <v>3</v>
      </c>
      <c r="D436" s="118">
        <v>0.01114925909866597</v>
      </c>
      <c r="E436" s="118">
        <v>1.0299632233774432</v>
      </c>
      <c r="F436" s="84" t="s">
        <v>2049</v>
      </c>
      <c r="G436" s="84" t="b">
        <v>0</v>
      </c>
      <c r="H436" s="84" t="b">
        <v>0</v>
      </c>
      <c r="I436" s="84" t="b">
        <v>0</v>
      </c>
      <c r="J436" s="84" t="b">
        <v>0</v>
      </c>
      <c r="K436" s="84" t="b">
        <v>0</v>
      </c>
      <c r="L436" s="84" t="b">
        <v>0</v>
      </c>
    </row>
    <row r="437" spans="1:12" ht="15">
      <c r="A437" s="84" t="s">
        <v>2178</v>
      </c>
      <c r="B437" s="84" t="s">
        <v>2233</v>
      </c>
      <c r="C437" s="84">
        <v>3</v>
      </c>
      <c r="D437" s="118">
        <v>0.01114925909866597</v>
      </c>
      <c r="E437" s="118">
        <v>1.0969100130080565</v>
      </c>
      <c r="F437" s="84" t="s">
        <v>2049</v>
      </c>
      <c r="G437" s="84" t="b">
        <v>0</v>
      </c>
      <c r="H437" s="84" t="b">
        <v>0</v>
      </c>
      <c r="I437" s="84" t="b">
        <v>0</v>
      </c>
      <c r="J437" s="84" t="b">
        <v>0</v>
      </c>
      <c r="K437" s="84" t="b">
        <v>0</v>
      </c>
      <c r="L437" s="84" t="b">
        <v>0</v>
      </c>
    </row>
    <row r="438" spans="1:12" ht="15">
      <c r="A438" s="84" t="s">
        <v>2235</v>
      </c>
      <c r="B438" s="84" t="s">
        <v>2212</v>
      </c>
      <c r="C438" s="84">
        <v>8</v>
      </c>
      <c r="D438" s="118">
        <v>0.008247660681536716</v>
      </c>
      <c r="E438" s="118">
        <v>0.6483600109809317</v>
      </c>
      <c r="F438" s="84" t="s">
        <v>2050</v>
      </c>
      <c r="G438" s="84" t="b">
        <v>0</v>
      </c>
      <c r="H438" s="84" t="b">
        <v>0</v>
      </c>
      <c r="I438" s="84" t="b">
        <v>0</v>
      </c>
      <c r="J438" s="84" t="b">
        <v>0</v>
      </c>
      <c r="K438" s="84" t="b">
        <v>0</v>
      </c>
      <c r="L438" s="84" t="b">
        <v>0</v>
      </c>
    </row>
    <row r="439" spans="1:12" ht="15">
      <c r="A439" s="84" t="s">
        <v>2237</v>
      </c>
      <c r="B439" s="84" t="s">
        <v>2238</v>
      </c>
      <c r="C439" s="84">
        <v>5</v>
      </c>
      <c r="D439" s="118">
        <v>0</v>
      </c>
      <c r="E439" s="118">
        <v>1.250420002308894</v>
      </c>
      <c r="F439" s="84" t="s">
        <v>2050</v>
      </c>
      <c r="G439" s="84" t="b">
        <v>0</v>
      </c>
      <c r="H439" s="84" t="b">
        <v>0</v>
      </c>
      <c r="I439" s="84" t="b">
        <v>0</v>
      </c>
      <c r="J439" s="84" t="b">
        <v>0</v>
      </c>
      <c r="K439" s="84" t="b">
        <v>0</v>
      </c>
      <c r="L439" s="84" t="b">
        <v>0</v>
      </c>
    </row>
    <row r="440" spans="1:12" ht="15">
      <c r="A440" s="84" t="s">
        <v>2238</v>
      </c>
      <c r="B440" s="84" t="s">
        <v>2239</v>
      </c>
      <c r="C440" s="84">
        <v>5</v>
      </c>
      <c r="D440" s="118">
        <v>0</v>
      </c>
      <c r="E440" s="118">
        <v>1.250420002308894</v>
      </c>
      <c r="F440" s="84" t="s">
        <v>2050</v>
      </c>
      <c r="G440" s="84" t="b">
        <v>0</v>
      </c>
      <c r="H440" s="84" t="b">
        <v>0</v>
      </c>
      <c r="I440" s="84" t="b">
        <v>0</v>
      </c>
      <c r="J440" s="84" t="b">
        <v>0</v>
      </c>
      <c r="K440" s="84" t="b">
        <v>0</v>
      </c>
      <c r="L440" s="84" t="b">
        <v>0</v>
      </c>
    </row>
    <row r="441" spans="1:12" ht="15">
      <c r="A441" s="84" t="s">
        <v>2239</v>
      </c>
      <c r="B441" s="84" t="s">
        <v>2240</v>
      </c>
      <c r="C441" s="84">
        <v>5</v>
      </c>
      <c r="D441" s="118">
        <v>0</v>
      </c>
      <c r="E441" s="118">
        <v>1.250420002308894</v>
      </c>
      <c r="F441" s="84" t="s">
        <v>2050</v>
      </c>
      <c r="G441" s="84" t="b">
        <v>0</v>
      </c>
      <c r="H441" s="84" t="b">
        <v>0</v>
      </c>
      <c r="I441" s="84" t="b">
        <v>0</v>
      </c>
      <c r="J441" s="84" t="b">
        <v>0</v>
      </c>
      <c r="K441" s="84" t="b">
        <v>0</v>
      </c>
      <c r="L441" s="84" t="b">
        <v>0</v>
      </c>
    </row>
    <row r="442" spans="1:12" ht="15">
      <c r="A442" s="84" t="s">
        <v>2240</v>
      </c>
      <c r="B442" s="84" t="s">
        <v>2178</v>
      </c>
      <c r="C442" s="84">
        <v>5</v>
      </c>
      <c r="D442" s="118">
        <v>0</v>
      </c>
      <c r="E442" s="118">
        <v>1.250420002308894</v>
      </c>
      <c r="F442" s="84" t="s">
        <v>2050</v>
      </c>
      <c r="G442" s="84" t="b">
        <v>0</v>
      </c>
      <c r="H442" s="84" t="b">
        <v>0</v>
      </c>
      <c r="I442" s="84" t="b">
        <v>0</v>
      </c>
      <c r="J442" s="84" t="b">
        <v>0</v>
      </c>
      <c r="K442" s="84" t="b">
        <v>0</v>
      </c>
      <c r="L442" s="84" t="b">
        <v>0</v>
      </c>
    </row>
    <row r="443" spans="1:12" ht="15">
      <c r="A443" s="84" t="s">
        <v>2178</v>
      </c>
      <c r="B443" s="84" t="s">
        <v>2236</v>
      </c>
      <c r="C443" s="84">
        <v>5</v>
      </c>
      <c r="D443" s="118">
        <v>0</v>
      </c>
      <c r="E443" s="118">
        <v>1.1712387562612692</v>
      </c>
      <c r="F443" s="84" t="s">
        <v>2050</v>
      </c>
      <c r="G443" s="84" t="b">
        <v>0</v>
      </c>
      <c r="H443" s="84" t="b">
        <v>0</v>
      </c>
      <c r="I443" s="84" t="b">
        <v>0</v>
      </c>
      <c r="J443" s="84" t="b">
        <v>0</v>
      </c>
      <c r="K443" s="84" t="b">
        <v>0</v>
      </c>
      <c r="L443" s="84" t="b">
        <v>0</v>
      </c>
    </row>
    <row r="444" spans="1:12" ht="15">
      <c r="A444" s="84" t="s">
        <v>2212</v>
      </c>
      <c r="B444" s="84" t="s">
        <v>2242</v>
      </c>
      <c r="C444" s="84">
        <v>5</v>
      </c>
      <c r="D444" s="118">
        <v>0</v>
      </c>
      <c r="E444" s="118">
        <v>0.9493900066449128</v>
      </c>
      <c r="F444" s="84" t="s">
        <v>2050</v>
      </c>
      <c r="G444" s="84" t="b">
        <v>0</v>
      </c>
      <c r="H444" s="84" t="b">
        <v>0</v>
      </c>
      <c r="I444" s="84" t="b">
        <v>0</v>
      </c>
      <c r="J444" s="84" t="b">
        <v>0</v>
      </c>
      <c r="K444" s="84" t="b">
        <v>0</v>
      </c>
      <c r="L444" s="84" t="b">
        <v>0</v>
      </c>
    </row>
    <row r="445" spans="1:12" ht="15">
      <c r="A445" s="84" t="s">
        <v>2212</v>
      </c>
      <c r="B445" s="84" t="s">
        <v>2587</v>
      </c>
      <c r="C445" s="84">
        <v>5</v>
      </c>
      <c r="D445" s="118">
        <v>0</v>
      </c>
      <c r="E445" s="118">
        <v>0.9493900066449128</v>
      </c>
      <c r="F445" s="84" t="s">
        <v>2050</v>
      </c>
      <c r="G445" s="84" t="b">
        <v>0</v>
      </c>
      <c r="H445" s="84" t="b">
        <v>0</v>
      </c>
      <c r="I445" s="84" t="b">
        <v>0</v>
      </c>
      <c r="J445" s="84" t="b">
        <v>0</v>
      </c>
      <c r="K445" s="84" t="b">
        <v>0</v>
      </c>
      <c r="L445" s="84" t="b">
        <v>0</v>
      </c>
    </row>
    <row r="446" spans="1:12" ht="15">
      <c r="A446" s="84" t="s">
        <v>2236</v>
      </c>
      <c r="B446" s="84" t="s">
        <v>2235</v>
      </c>
      <c r="C446" s="84">
        <v>4</v>
      </c>
      <c r="D446" s="118">
        <v>0.004123830340768358</v>
      </c>
      <c r="E446" s="118">
        <v>0.6483600109809317</v>
      </c>
      <c r="F446" s="84" t="s">
        <v>2050</v>
      </c>
      <c r="G446" s="84" t="b">
        <v>0</v>
      </c>
      <c r="H446" s="84" t="b">
        <v>0</v>
      </c>
      <c r="I446" s="84" t="b">
        <v>0</v>
      </c>
      <c r="J446" s="84" t="b">
        <v>0</v>
      </c>
      <c r="K446" s="84" t="b">
        <v>0</v>
      </c>
      <c r="L446" s="84" t="b">
        <v>0</v>
      </c>
    </row>
    <row r="447" spans="1:12" ht="15">
      <c r="A447" s="84" t="s">
        <v>2235</v>
      </c>
      <c r="B447" s="84" t="s">
        <v>2241</v>
      </c>
      <c r="C447" s="84">
        <v>4</v>
      </c>
      <c r="D447" s="118">
        <v>0.004123830340768358</v>
      </c>
      <c r="E447" s="118">
        <v>0.6483600109809317</v>
      </c>
      <c r="F447" s="84" t="s">
        <v>2050</v>
      </c>
      <c r="G447" s="84" t="b">
        <v>0</v>
      </c>
      <c r="H447" s="84" t="b">
        <v>0</v>
      </c>
      <c r="I447" s="84" t="b">
        <v>0</v>
      </c>
      <c r="J447" s="84" t="b">
        <v>0</v>
      </c>
      <c r="K447" s="84" t="b">
        <v>0</v>
      </c>
      <c r="L447" s="84" t="b">
        <v>0</v>
      </c>
    </row>
    <row r="448" spans="1:12" ht="15">
      <c r="A448" s="84" t="s">
        <v>2241</v>
      </c>
      <c r="B448" s="84" t="s">
        <v>2235</v>
      </c>
      <c r="C448" s="84">
        <v>4</v>
      </c>
      <c r="D448" s="118">
        <v>0.004123830340768358</v>
      </c>
      <c r="E448" s="118">
        <v>0.6483600109809317</v>
      </c>
      <c r="F448" s="84" t="s">
        <v>2050</v>
      </c>
      <c r="G448" s="84" t="b">
        <v>0</v>
      </c>
      <c r="H448" s="84" t="b">
        <v>0</v>
      </c>
      <c r="I448" s="84" t="b">
        <v>0</v>
      </c>
      <c r="J448" s="84" t="b">
        <v>0</v>
      </c>
      <c r="K448" s="84" t="b">
        <v>0</v>
      </c>
      <c r="L448" s="84" t="b">
        <v>0</v>
      </c>
    </row>
    <row r="449" spans="1:12" ht="15">
      <c r="A449" s="84" t="s">
        <v>2242</v>
      </c>
      <c r="B449" s="84" t="s">
        <v>2235</v>
      </c>
      <c r="C449" s="84">
        <v>4</v>
      </c>
      <c r="D449" s="118">
        <v>0.004123830340768358</v>
      </c>
      <c r="E449" s="118">
        <v>0.6483600109809317</v>
      </c>
      <c r="F449" s="84" t="s">
        <v>2050</v>
      </c>
      <c r="G449" s="84" t="b">
        <v>0</v>
      </c>
      <c r="H449" s="84" t="b">
        <v>0</v>
      </c>
      <c r="I449" s="84" t="b">
        <v>0</v>
      </c>
      <c r="J449" s="84" t="b">
        <v>0</v>
      </c>
      <c r="K449" s="84" t="b">
        <v>0</v>
      </c>
      <c r="L449" s="84" t="b">
        <v>0</v>
      </c>
    </row>
    <row r="450" spans="1:12" ht="15">
      <c r="A450" s="84" t="s">
        <v>2587</v>
      </c>
      <c r="B450" s="84" t="s">
        <v>2235</v>
      </c>
      <c r="C450" s="84">
        <v>4</v>
      </c>
      <c r="D450" s="118">
        <v>0.004123830340768358</v>
      </c>
      <c r="E450" s="118">
        <v>0.6483600109809317</v>
      </c>
      <c r="F450" s="84" t="s">
        <v>2050</v>
      </c>
      <c r="G450" s="84" t="b">
        <v>0</v>
      </c>
      <c r="H450" s="84" t="b">
        <v>0</v>
      </c>
      <c r="I450" s="84" t="b">
        <v>0</v>
      </c>
      <c r="J450" s="84" t="b">
        <v>0</v>
      </c>
      <c r="K450" s="84" t="b">
        <v>0</v>
      </c>
      <c r="L450" s="84" t="b">
        <v>0</v>
      </c>
    </row>
    <row r="451" spans="1:12" ht="15">
      <c r="A451" s="84" t="s">
        <v>2235</v>
      </c>
      <c r="B451" s="84" t="s">
        <v>2588</v>
      </c>
      <c r="C451" s="84">
        <v>4</v>
      </c>
      <c r="D451" s="118">
        <v>0.004123830340768358</v>
      </c>
      <c r="E451" s="118">
        <v>0.6483600109809317</v>
      </c>
      <c r="F451" s="84" t="s">
        <v>2050</v>
      </c>
      <c r="G451" s="84" t="b">
        <v>0</v>
      </c>
      <c r="H451" s="84" t="b">
        <v>0</v>
      </c>
      <c r="I451" s="84" t="b">
        <v>0</v>
      </c>
      <c r="J451" s="84" t="b">
        <v>0</v>
      </c>
      <c r="K451" s="84" t="b">
        <v>0</v>
      </c>
      <c r="L451" s="84" t="b">
        <v>0</v>
      </c>
    </row>
    <row r="452" spans="1:12" ht="15">
      <c r="A452" s="84" t="s">
        <v>2588</v>
      </c>
      <c r="B452" s="84" t="s">
        <v>2586</v>
      </c>
      <c r="C452" s="84">
        <v>4</v>
      </c>
      <c r="D452" s="118">
        <v>0.004123830340768358</v>
      </c>
      <c r="E452" s="118">
        <v>1.250420002308894</v>
      </c>
      <c r="F452" s="84" t="s">
        <v>2050</v>
      </c>
      <c r="G452" s="84" t="b">
        <v>0</v>
      </c>
      <c r="H452" s="84" t="b">
        <v>0</v>
      </c>
      <c r="I452" s="84" t="b">
        <v>0</v>
      </c>
      <c r="J452" s="84" t="b">
        <v>0</v>
      </c>
      <c r="K452" s="84" t="b">
        <v>0</v>
      </c>
      <c r="L452" s="84" t="b">
        <v>0</v>
      </c>
    </row>
    <row r="453" spans="1:12" ht="15">
      <c r="A453" s="84" t="s">
        <v>2586</v>
      </c>
      <c r="B453" s="84" t="s">
        <v>2575</v>
      </c>
      <c r="C453" s="84">
        <v>4</v>
      </c>
      <c r="D453" s="118">
        <v>0.004123830340768358</v>
      </c>
      <c r="E453" s="118">
        <v>1.3473300153169503</v>
      </c>
      <c r="F453" s="84" t="s">
        <v>2050</v>
      </c>
      <c r="G453" s="84" t="b">
        <v>0</v>
      </c>
      <c r="H453" s="84" t="b">
        <v>0</v>
      </c>
      <c r="I453" s="84" t="b">
        <v>0</v>
      </c>
      <c r="J453" s="84" t="b">
        <v>0</v>
      </c>
      <c r="K453" s="84" t="b">
        <v>0</v>
      </c>
      <c r="L453" s="84" t="b">
        <v>0</v>
      </c>
    </row>
    <row r="454" spans="1:12" ht="15">
      <c r="A454" s="84" t="s">
        <v>262</v>
      </c>
      <c r="B454" s="84" t="s">
        <v>2237</v>
      </c>
      <c r="C454" s="84">
        <v>3</v>
      </c>
      <c r="D454" s="118">
        <v>0.007080279243075203</v>
      </c>
      <c r="E454" s="118">
        <v>1.4722687519252504</v>
      </c>
      <c r="F454" s="84" t="s">
        <v>2050</v>
      </c>
      <c r="G454" s="84" t="b">
        <v>0</v>
      </c>
      <c r="H454" s="84" t="b">
        <v>0</v>
      </c>
      <c r="I454" s="84" t="b">
        <v>0</v>
      </c>
      <c r="J454" s="84" t="b">
        <v>0</v>
      </c>
      <c r="K454" s="84" t="b">
        <v>0</v>
      </c>
      <c r="L454" s="84" t="b">
        <v>0</v>
      </c>
    </row>
    <row r="455" spans="1:12" ht="15">
      <c r="A455" s="84" t="s">
        <v>2575</v>
      </c>
      <c r="B455" s="84" t="s">
        <v>2617</v>
      </c>
      <c r="C455" s="84">
        <v>3</v>
      </c>
      <c r="D455" s="118">
        <v>0.007080279243075203</v>
      </c>
      <c r="E455" s="118">
        <v>1.3473300153169503</v>
      </c>
      <c r="F455" s="84" t="s">
        <v>2050</v>
      </c>
      <c r="G455" s="84" t="b">
        <v>0</v>
      </c>
      <c r="H455" s="84" t="b">
        <v>0</v>
      </c>
      <c r="I455" s="84" t="b">
        <v>0</v>
      </c>
      <c r="J455" s="84" t="b">
        <v>0</v>
      </c>
      <c r="K455" s="84" t="b">
        <v>0</v>
      </c>
      <c r="L455" s="84" t="b">
        <v>0</v>
      </c>
    </row>
    <row r="456" spans="1:12" ht="15">
      <c r="A456" s="84" t="s">
        <v>297</v>
      </c>
      <c r="B456" s="84" t="s">
        <v>2585</v>
      </c>
      <c r="C456" s="84">
        <v>2</v>
      </c>
      <c r="D456" s="118">
        <v>0</v>
      </c>
      <c r="E456" s="118">
        <v>0.43933269383026263</v>
      </c>
      <c r="F456" s="84" t="s">
        <v>2051</v>
      </c>
      <c r="G456" s="84" t="b">
        <v>0</v>
      </c>
      <c r="H456" s="84" t="b">
        <v>0</v>
      </c>
      <c r="I456" s="84" t="b">
        <v>0</v>
      </c>
      <c r="J456" s="84" t="b">
        <v>0</v>
      </c>
      <c r="K456" s="84" t="b">
        <v>0</v>
      </c>
      <c r="L456" s="84" t="b">
        <v>0</v>
      </c>
    </row>
    <row r="457" spans="1:12" ht="15">
      <c r="A457" s="84" t="s">
        <v>2585</v>
      </c>
      <c r="B457" s="84" t="s">
        <v>2706</v>
      </c>
      <c r="C457" s="84">
        <v>2</v>
      </c>
      <c r="D457" s="118">
        <v>0</v>
      </c>
      <c r="E457" s="118">
        <v>0.43933269383026263</v>
      </c>
      <c r="F457" s="84" t="s">
        <v>2051</v>
      </c>
      <c r="G457" s="84" t="b">
        <v>0</v>
      </c>
      <c r="H457" s="84" t="b">
        <v>0</v>
      </c>
      <c r="I457" s="84" t="b">
        <v>0</v>
      </c>
      <c r="J457" s="84" t="b">
        <v>0</v>
      </c>
      <c r="K457" s="84" t="b">
        <v>0</v>
      </c>
      <c r="L457" s="84" t="b">
        <v>0</v>
      </c>
    </row>
    <row r="458" spans="1:12" ht="15">
      <c r="A458" s="84" t="s">
        <v>2706</v>
      </c>
      <c r="B458" s="84" t="s">
        <v>2585</v>
      </c>
      <c r="C458" s="84">
        <v>2</v>
      </c>
      <c r="D458" s="118">
        <v>0</v>
      </c>
      <c r="E458" s="118">
        <v>0.43933269383026263</v>
      </c>
      <c r="F458" s="84" t="s">
        <v>2051</v>
      </c>
      <c r="G458" s="84" t="b">
        <v>0</v>
      </c>
      <c r="H458" s="84" t="b">
        <v>0</v>
      </c>
      <c r="I458" s="84" t="b">
        <v>0</v>
      </c>
      <c r="J458" s="84" t="b">
        <v>0</v>
      </c>
      <c r="K458" s="84" t="b">
        <v>0</v>
      </c>
      <c r="L458" s="84" t="b">
        <v>0</v>
      </c>
    </row>
    <row r="459" spans="1:12" ht="15">
      <c r="A459" s="84" t="s">
        <v>2585</v>
      </c>
      <c r="B459" s="84" t="s">
        <v>2707</v>
      </c>
      <c r="C459" s="84">
        <v>2</v>
      </c>
      <c r="D459" s="118">
        <v>0</v>
      </c>
      <c r="E459" s="118">
        <v>0.43933269383026263</v>
      </c>
      <c r="F459" s="84" t="s">
        <v>2051</v>
      </c>
      <c r="G459" s="84" t="b">
        <v>0</v>
      </c>
      <c r="H459" s="84" t="b">
        <v>0</v>
      </c>
      <c r="I459" s="84" t="b">
        <v>0</v>
      </c>
      <c r="J459" s="84" t="b">
        <v>1</v>
      </c>
      <c r="K459" s="84" t="b">
        <v>0</v>
      </c>
      <c r="L459" s="84" t="b">
        <v>0</v>
      </c>
    </row>
    <row r="460" spans="1:12" ht="15">
      <c r="A460" s="84" t="s">
        <v>2707</v>
      </c>
      <c r="B460" s="84" t="s">
        <v>2178</v>
      </c>
      <c r="C460" s="84">
        <v>2</v>
      </c>
      <c r="D460" s="118">
        <v>0</v>
      </c>
      <c r="E460" s="118">
        <v>0.7403626894942439</v>
      </c>
      <c r="F460" s="84" t="s">
        <v>2051</v>
      </c>
      <c r="G460" s="84" t="b">
        <v>1</v>
      </c>
      <c r="H460" s="84" t="b">
        <v>0</v>
      </c>
      <c r="I460" s="84" t="b">
        <v>0</v>
      </c>
      <c r="J460" s="84" t="b">
        <v>0</v>
      </c>
      <c r="K460" s="84" t="b">
        <v>0</v>
      </c>
      <c r="L460" s="84" t="b">
        <v>0</v>
      </c>
    </row>
    <row r="461" spans="1:12" ht="15">
      <c r="A461" s="84" t="s">
        <v>2596</v>
      </c>
      <c r="B461" s="84" t="s">
        <v>2619</v>
      </c>
      <c r="C461" s="84">
        <v>3</v>
      </c>
      <c r="D461" s="118">
        <v>0</v>
      </c>
      <c r="E461" s="118">
        <v>1.0280287236002434</v>
      </c>
      <c r="F461" s="84" t="s">
        <v>2052</v>
      </c>
      <c r="G461" s="84" t="b">
        <v>0</v>
      </c>
      <c r="H461" s="84" t="b">
        <v>0</v>
      </c>
      <c r="I461" s="84" t="b">
        <v>0</v>
      </c>
      <c r="J461" s="84" t="b">
        <v>0</v>
      </c>
      <c r="K461" s="84" t="b">
        <v>0</v>
      </c>
      <c r="L461" s="84" t="b">
        <v>0</v>
      </c>
    </row>
    <row r="462" spans="1:12" ht="15">
      <c r="A462" s="84" t="s">
        <v>2619</v>
      </c>
      <c r="B462" s="84" t="s">
        <v>2620</v>
      </c>
      <c r="C462" s="84">
        <v>3</v>
      </c>
      <c r="D462" s="118">
        <v>0</v>
      </c>
      <c r="E462" s="118">
        <v>1.0280287236002434</v>
      </c>
      <c r="F462" s="84" t="s">
        <v>2052</v>
      </c>
      <c r="G462" s="84" t="b">
        <v>0</v>
      </c>
      <c r="H462" s="84" t="b">
        <v>0</v>
      </c>
      <c r="I462" s="84" t="b">
        <v>0</v>
      </c>
      <c r="J462" s="84" t="b">
        <v>0</v>
      </c>
      <c r="K462" s="84" t="b">
        <v>0</v>
      </c>
      <c r="L462" s="84" t="b">
        <v>0</v>
      </c>
    </row>
    <row r="463" spans="1:12" ht="15">
      <c r="A463" s="84" t="s">
        <v>2620</v>
      </c>
      <c r="B463" s="84" t="s">
        <v>2621</v>
      </c>
      <c r="C463" s="84">
        <v>3</v>
      </c>
      <c r="D463" s="118">
        <v>0</v>
      </c>
      <c r="E463" s="118">
        <v>1.0280287236002434</v>
      </c>
      <c r="F463" s="84" t="s">
        <v>2052</v>
      </c>
      <c r="G463" s="84" t="b">
        <v>0</v>
      </c>
      <c r="H463" s="84" t="b">
        <v>0</v>
      </c>
      <c r="I463" s="84" t="b">
        <v>0</v>
      </c>
      <c r="J463" s="84" t="b">
        <v>0</v>
      </c>
      <c r="K463" s="84" t="b">
        <v>0</v>
      </c>
      <c r="L463" s="84" t="b">
        <v>0</v>
      </c>
    </row>
    <row r="464" spans="1:12" ht="15">
      <c r="A464" s="84" t="s">
        <v>2621</v>
      </c>
      <c r="B464" s="84" t="s">
        <v>2622</v>
      </c>
      <c r="C464" s="84">
        <v>3</v>
      </c>
      <c r="D464" s="118">
        <v>0</v>
      </c>
      <c r="E464" s="118">
        <v>1.0280287236002434</v>
      </c>
      <c r="F464" s="84" t="s">
        <v>2052</v>
      </c>
      <c r="G464" s="84" t="b">
        <v>0</v>
      </c>
      <c r="H464" s="84" t="b">
        <v>0</v>
      </c>
      <c r="I464" s="84" t="b">
        <v>0</v>
      </c>
      <c r="J464" s="84" t="b">
        <v>0</v>
      </c>
      <c r="K464" s="84" t="b">
        <v>0</v>
      </c>
      <c r="L464" s="84" t="b">
        <v>0</v>
      </c>
    </row>
    <row r="465" spans="1:12" ht="15">
      <c r="A465" s="84" t="s">
        <v>2622</v>
      </c>
      <c r="B465" s="84" t="s">
        <v>2623</v>
      </c>
      <c r="C465" s="84">
        <v>3</v>
      </c>
      <c r="D465" s="118">
        <v>0</v>
      </c>
      <c r="E465" s="118">
        <v>1.0280287236002434</v>
      </c>
      <c r="F465" s="84" t="s">
        <v>2052</v>
      </c>
      <c r="G465" s="84" t="b">
        <v>0</v>
      </c>
      <c r="H465" s="84" t="b">
        <v>0</v>
      </c>
      <c r="I465" s="84" t="b">
        <v>0</v>
      </c>
      <c r="J465" s="84" t="b">
        <v>0</v>
      </c>
      <c r="K465" s="84" t="b">
        <v>0</v>
      </c>
      <c r="L465" s="84" t="b">
        <v>0</v>
      </c>
    </row>
    <row r="466" spans="1:12" ht="15">
      <c r="A466" s="84" t="s">
        <v>2623</v>
      </c>
      <c r="B466" s="84" t="s">
        <v>2624</v>
      </c>
      <c r="C466" s="84">
        <v>3</v>
      </c>
      <c r="D466" s="118">
        <v>0</v>
      </c>
      <c r="E466" s="118">
        <v>1.0280287236002434</v>
      </c>
      <c r="F466" s="84" t="s">
        <v>2052</v>
      </c>
      <c r="G466" s="84" t="b">
        <v>0</v>
      </c>
      <c r="H466" s="84" t="b">
        <v>0</v>
      </c>
      <c r="I466" s="84" t="b">
        <v>0</v>
      </c>
      <c r="J466" s="84" t="b">
        <v>0</v>
      </c>
      <c r="K466" s="84" t="b">
        <v>0</v>
      </c>
      <c r="L466" s="84" t="b">
        <v>0</v>
      </c>
    </row>
    <row r="467" spans="1:12" ht="15">
      <c r="A467" s="84" t="s">
        <v>2624</v>
      </c>
      <c r="B467" s="84" t="s">
        <v>2625</v>
      </c>
      <c r="C467" s="84">
        <v>3</v>
      </c>
      <c r="D467" s="118">
        <v>0</v>
      </c>
      <c r="E467" s="118">
        <v>1.0280287236002434</v>
      </c>
      <c r="F467" s="84" t="s">
        <v>2052</v>
      </c>
      <c r="G467" s="84" t="b">
        <v>0</v>
      </c>
      <c r="H467" s="84" t="b">
        <v>0</v>
      </c>
      <c r="I467" s="84" t="b">
        <v>0</v>
      </c>
      <c r="J467" s="84" t="b">
        <v>0</v>
      </c>
      <c r="K467" s="84" t="b">
        <v>0</v>
      </c>
      <c r="L467" s="84" t="b">
        <v>0</v>
      </c>
    </row>
    <row r="468" spans="1:12" ht="15">
      <c r="A468" s="84" t="s">
        <v>2625</v>
      </c>
      <c r="B468" s="84" t="s">
        <v>2626</v>
      </c>
      <c r="C468" s="84">
        <v>3</v>
      </c>
      <c r="D468" s="118">
        <v>0</v>
      </c>
      <c r="E468" s="118">
        <v>1.0280287236002434</v>
      </c>
      <c r="F468" s="84" t="s">
        <v>2052</v>
      </c>
      <c r="G468" s="84" t="b">
        <v>0</v>
      </c>
      <c r="H468" s="84" t="b">
        <v>0</v>
      </c>
      <c r="I468" s="84" t="b">
        <v>0</v>
      </c>
      <c r="J468" s="84" t="b">
        <v>0</v>
      </c>
      <c r="K468" s="84" t="b">
        <v>0</v>
      </c>
      <c r="L468" s="84" t="b">
        <v>0</v>
      </c>
    </row>
    <row r="469" spans="1:12" ht="15">
      <c r="A469" s="84" t="s">
        <v>2626</v>
      </c>
      <c r="B469" s="84" t="s">
        <v>2627</v>
      </c>
      <c r="C469" s="84">
        <v>3</v>
      </c>
      <c r="D469" s="118">
        <v>0</v>
      </c>
      <c r="E469" s="118">
        <v>1.0280287236002434</v>
      </c>
      <c r="F469" s="84" t="s">
        <v>2052</v>
      </c>
      <c r="G469" s="84" t="b">
        <v>0</v>
      </c>
      <c r="H469" s="84" t="b">
        <v>0</v>
      </c>
      <c r="I469" s="84" t="b">
        <v>0</v>
      </c>
      <c r="J469" s="84" t="b">
        <v>0</v>
      </c>
      <c r="K469" s="84" t="b">
        <v>0</v>
      </c>
      <c r="L469" s="84" t="b">
        <v>0</v>
      </c>
    </row>
    <row r="470" spans="1:12" ht="15">
      <c r="A470" s="84" t="s">
        <v>216</v>
      </c>
      <c r="B470" s="84" t="s">
        <v>2596</v>
      </c>
      <c r="C470" s="84">
        <v>2</v>
      </c>
      <c r="D470" s="118">
        <v>0.010062357660324641</v>
      </c>
      <c r="E470" s="118">
        <v>1.2041199826559248</v>
      </c>
      <c r="F470" s="84" t="s">
        <v>2052</v>
      </c>
      <c r="G470" s="84" t="b">
        <v>0</v>
      </c>
      <c r="H470" s="84" t="b">
        <v>0</v>
      </c>
      <c r="I470" s="84" t="b">
        <v>0</v>
      </c>
      <c r="J470" s="84" t="b">
        <v>0</v>
      </c>
      <c r="K470" s="84" t="b">
        <v>0</v>
      </c>
      <c r="L470" s="84" t="b">
        <v>0</v>
      </c>
    </row>
    <row r="471" spans="1:12" ht="15">
      <c r="A471" s="84" t="s">
        <v>2627</v>
      </c>
      <c r="B471" s="84" t="s">
        <v>2719</v>
      </c>
      <c r="C471" s="84">
        <v>2</v>
      </c>
      <c r="D471" s="118">
        <v>0.010062357660324641</v>
      </c>
      <c r="E471" s="118">
        <v>1.0280287236002434</v>
      </c>
      <c r="F471" s="84" t="s">
        <v>2052</v>
      </c>
      <c r="G471" s="84" t="b">
        <v>0</v>
      </c>
      <c r="H471" s="84" t="b">
        <v>0</v>
      </c>
      <c r="I471" s="84" t="b">
        <v>0</v>
      </c>
      <c r="J471" s="84" t="b">
        <v>0</v>
      </c>
      <c r="K471" s="84" t="b">
        <v>0</v>
      </c>
      <c r="L471" s="84" t="b">
        <v>0</v>
      </c>
    </row>
    <row r="472" spans="1:12" ht="15">
      <c r="A472" s="84" t="s">
        <v>2618</v>
      </c>
      <c r="B472" s="84" t="s">
        <v>2224</v>
      </c>
      <c r="C472" s="84">
        <v>2</v>
      </c>
      <c r="D472" s="118">
        <v>0.011005703690980077</v>
      </c>
      <c r="E472" s="118">
        <v>1.161368002234975</v>
      </c>
      <c r="F472" s="84" t="s">
        <v>2054</v>
      </c>
      <c r="G472" s="84" t="b">
        <v>0</v>
      </c>
      <c r="H472" s="84" t="b">
        <v>0</v>
      </c>
      <c r="I472" s="84" t="b">
        <v>0</v>
      </c>
      <c r="J472" s="84" t="b">
        <v>0</v>
      </c>
      <c r="K472" s="84" t="b">
        <v>0</v>
      </c>
      <c r="L472" s="84" t="b">
        <v>0</v>
      </c>
    </row>
    <row r="473" spans="1:12" ht="15">
      <c r="A473" s="84" t="s">
        <v>2224</v>
      </c>
      <c r="B473" s="84" t="s">
        <v>2687</v>
      </c>
      <c r="C473" s="84">
        <v>2</v>
      </c>
      <c r="D473" s="118">
        <v>0.011005703690980077</v>
      </c>
      <c r="E473" s="118">
        <v>1.161368002234975</v>
      </c>
      <c r="F473" s="84" t="s">
        <v>2054</v>
      </c>
      <c r="G473" s="84" t="b">
        <v>0</v>
      </c>
      <c r="H473" s="84" t="b">
        <v>0</v>
      </c>
      <c r="I473" s="84" t="b">
        <v>0</v>
      </c>
      <c r="J473" s="84" t="b">
        <v>0</v>
      </c>
      <c r="K473" s="84" t="b">
        <v>0</v>
      </c>
      <c r="L473" s="84" t="b">
        <v>0</v>
      </c>
    </row>
    <row r="474" spans="1:12" ht="15">
      <c r="A474" s="84" t="s">
        <v>2687</v>
      </c>
      <c r="B474" s="84" t="s">
        <v>2688</v>
      </c>
      <c r="C474" s="84">
        <v>2</v>
      </c>
      <c r="D474" s="118">
        <v>0.011005703690980077</v>
      </c>
      <c r="E474" s="118">
        <v>1.161368002234975</v>
      </c>
      <c r="F474" s="84" t="s">
        <v>2054</v>
      </c>
      <c r="G474" s="84" t="b">
        <v>0</v>
      </c>
      <c r="H474" s="84" t="b">
        <v>0</v>
      </c>
      <c r="I474" s="84" t="b">
        <v>0</v>
      </c>
      <c r="J474" s="84" t="b">
        <v>0</v>
      </c>
      <c r="K474" s="84" t="b">
        <v>0</v>
      </c>
      <c r="L474" s="84" t="b">
        <v>0</v>
      </c>
    </row>
    <row r="475" spans="1:12" ht="15">
      <c r="A475" s="84" t="s">
        <v>2688</v>
      </c>
      <c r="B475" s="84" t="s">
        <v>2178</v>
      </c>
      <c r="C475" s="84">
        <v>2</v>
      </c>
      <c r="D475" s="118">
        <v>0.011005703690980077</v>
      </c>
      <c r="E475" s="118">
        <v>1.161368002234975</v>
      </c>
      <c r="F475" s="84" t="s">
        <v>2054</v>
      </c>
      <c r="G475" s="84" t="b">
        <v>0</v>
      </c>
      <c r="H475" s="84" t="b">
        <v>0</v>
      </c>
      <c r="I475" s="84" t="b">
        <v>0</v>
      </c>
      <c r="J475" s="84" t="b">
        <v>0</v>
      </c>
      <c r="K475" s="84" t="b">
        <v>0</v>
      </c>
      <c r="L475" s="84" t="b">
        <v>0</v>
      </c>
    </row>
    <row r="476" spans="1:12" ht="15">
      <c r="A476" s="84" t="s">
        <v>2178</v>
      </c>
      <c r="B476" s="84" t="s">
        <v>2583</v>
      </c>
      <c r="C476" s="84">
        <v>2</v>
      </c>
      <c r="D476" s="118">
        <v>0.011005703690980077</v>
      </c>
      <c r="E476" s="118">
        <v>1.161368002234975</v>
      </c>
      <c r="F476" s="84" t="s">
        <v>2054</v>
      </c>
      <c r="G476" s="84" t="b">
        <v>0</v>
      </c>
      <c r="H476" s="84" t="b">
        <v>0</v>
      </c>
      <c r="I476" s="84" t="b">
        <v>0</v>
      </c>
      <c r="J476" s="84" t="b">
        <v>0</v>
      </c>
      <c r="K476" s="84" t="b">
        <v>0</v>
      </c>
      <c r="L476" s="84" t="b">
        <v>0</v>
      </c>
    </row>
    <row r="477" spans="1:12" ht="15">
      <c r="A477" s="84" t="s">
        <v>2583</v>
      </c>
      <c r="B477" s="84" t="s">
        <v>2689</v>
      </c>
      <c r="C477" s="84">
        <v>2</v>
      </c>
      <c r="D477" s="118">
        <v>0.011005703690980077</v>
      </c>
      <c r="E477" s="118">
        <v>1.161368002234975</v>
      </c>
      <c r="F477" s="84" t="s">
        <v>2054</v>
      </c>
      <c r="G477" s="84" t="b">
        <v>0</v>
      </c>
      <c r="H477" s="84" t="b">
        <v>0</v>
      </c>
      <c r="I477" s="84" t="b">
        <v>0</v>
      </c>
      <c r="J477" s="84" t="b">
        <v>0</v>
      </c>
      <c r="K477" s="84" t="b">
        <v>0</v>
      </c>
      <c r="L477" s="84" t="b">
        <v>0</v>
      </c>
    </row>
    <row r="478" spans="1:12" ht="15">
      <c r="A478" s="84" t="s">
        <v>2708</v>
      </c>
      <c r="B478" s="84" t="s">
        <v>2709</v>
      </c>
      <c r="C478" s="84">
        <v>2</v>
      </c>
      <c r="D478" s="118">
        <v>0</v>
      </c>
      <c r="E478" s="118">
        <v>0.9030899869919435</v>
      </c>
      <c r="F478" s="84" t="s">
        <v>2055</v>
      </c>
      <c r="G478" s="84" t="b">
        <v>0</v>
      </c>
      <c r="H478" s="84" t="b">
        <v>0</v>
      </c>
      <c r="I478" s="84" t="b">
        <v>0</v>
      </c>
      <c r="J478" s="84" t="b">
        <v>0</v>
      </c>
      <c r="K478" s="84" t="b">
        <v>0</v>
      </c>
      <c r="L478" s="84" t="b">
        <v>0</v>
      </c>
    </row>
    <row r="479" spans="1:12" ht="15">
      <c r="A479" s="84" t="s">
        <v>2709</v>
      </c>
      <c r="B479" s="84" t="s">
        <v>2710</v>
      </c>
      <c r="C479" s="84">
        <v>2</v>
      </c>
      <c r="D479" s="118">
        <v>0</v>
      </c>
      <c r="E479" s="118">
        <v>0.9030899869919435</v>
      </c>
      <c r="F479" s="84" t="s">
        <v>2055</v>
      </c>
      <c r="G479" s="84" t="b">
        <v>0</v>
      </c>
      <c r="H479" s="84" t="b">
        <v>0</v>
      </c>
      <c r="I479" s="84" t="b">
        <v>0</v>
      </c>
      <c r="J479" s="84" t="b">
        <v>0</v>
      </c>
      <c r="K479" s="84" t="b">
        <v>0</v>
      </c>
      <c r="L479" s="84" t="b">
        <v>0</v>
      </c>
    </row>
    <row r="480" spans="1:12" ht="15">
      <c r="A480" s="84" t="s">
        <v>2710</v>
      </c>
      <c r="B480" s="84" t="s">
        <v>2711</v>
      </c>
      <c r="C480" s="84">
        <v>2</v>
      </c>
      <c r="D480" s="118">
        <v>0</v>
      </c>
      <c r="E480" s="118">
        <v>0.9030899869919435</v>
      </c>
      <c r="F480" s="84" t="s">
        <v>2055</v>
      </c>
      <c r="G480" s="84" t="b">
        <v>0</v>
      </c>
      <c r="H480" s="84" t="b">
        <v>0</v>
      </c>
      <c r="I480" s="84" t="b">
        <v>0</v>
      </c>
      <c r="J480" s="84" t="b">
        <v>0</v>
      </c>
      <c r="K480" s="84" t="b">
        <v>0</v>
      </c>
      <c r="L480" s="84" t="b">
        <v>0</v>
      </c>
    </row>
    <row r="481" spans="1:12" ht="15">
      <c r="A481" s="84" t="s">
        <v>2711</v>
      </c>
      <c r="B481" s="84" t="s">
        <v>2712</v>
      </c>
      <c r="C481" s="84">
        <v>2</v>
      </c>
      <c r="D481" s="118">
        <v>0</v>
      </c>
      <c r="E481" s="118">
        <v>0.9030899869919435</v>
      </c>
      <c r="F481" s="84" t="s">
        <v>2055</v>
      </c>
      <c r="G481" s="84" t="b">
        <v>0</v>
      </c>
      <c r="H481" s="84" t="b">
        <v>0</v>
      </c>
      <c r="I481" s="84" t="b">
        <v>0</v>
      </c>
      <c r="J481" s="84" t="b">
        <v>0</v>
      </c>
      <c r="K481" s="84" t="b">
        <v>0</v>
      </c>
      <c r="L481" s="84" t="b">
        <v>0</v>
      </c>
    </row>
    <row r="482" spans="1:12" ht="15">
      <c r="A482" s="84" t="s">
        <v>2712</v>
      </c>
      <c r="B482" s="84" t="s">
        <v>2713</v>
      </c>
      <c r="C482" s="84">
        <v>2</v>
      </c>
      <c r="D482" s="118">
        <v>0</v>
      </c>
      <c r="E482" s="118">
        <v>0.9030899869919435</v>
      </c>
      <c r="F482" s="84" t="s">
        <v>2055</v>
      </c>
      <c r="G482" s="84" t="b">
        <v>0</v>
      </c>
      <c r="H482" s="84" t="b">
        <v>0</v>
      </c>
      <c r="I482" s="84" t="b">
        <v>0</v>
      </c>
      <c r="J482" s="84" t="b">
        <v>0</v>
      </c>
      <c r="K482" s="84" t="b">
        <v>0</v>
      </c>
      <c r="L482" s="84" t="b">
        <v>0</v>
      </c>
    </row>
    <row r="483" spans="1:12" ht="15">
      <c r="A483" s="84" t="s">
        <v>2713</v>
      </c>
      <c r="B483" s="84" t="s">
        <v>296</v>
      </c>
      <c r="C483" s="84">
        <v>2</v>
      </c>
      <c r="D483" s="118">
        <v>0</v>
      </c>
      <c r="E483" s="118">
        <v>0.9030899869919435</v>
      </c>
      <c r="F483" s="84" t="s">
        <v>2055</v>
      </c>
      <c r="G483" s="84" t="b">
        <v>0</v>
      </c>
      <c r="H483" s="84" t="b">
        <v>0</v>
      </c>
      <c r="I483" s="84" t="b">
        <v>0</v>
      </c>
      <c r="J483" s="84" t="b">
        <v>0</v>
      </c>
      <c r="K483" s="84" t="b">
        <v>0</v>
      </c>
      <c r="L483" s="84" t="b">
        <v>0</v>
      </c>
    </row>
    <row r="484" spans="1:12" ht="15">
      <c r="A484" s="84" t="s">
        <v>296</v>
      </c>
      <c r="B484" s="84" t="s">
        <v>2714</v>
      </c>
      <c r="C484" s="84">
        <v>2</v>
      </c>
      <c r="D484" s="118">
        <v>0</v>
      </c>
      <c r="E484" s="118">
        <v>0.9030899869919435</v>
      </c>
      <c r="F484" s="84" t="s">
        <v>2055</v>
      </c>
      <c r="G484" s="84" t="b">
        <v>0</v>
      </c>
      <c r="H484" s="84" t="b">
        <v>0</v>
      </c>
      <c r="I484" s="84" t="b">
        <v>0</v>
      </c>
      <c r="J484" s="84" t="b">
        <v>0</v>
      </c>
      <c r="K484" s="84" t="b">
        <v>0</v>
      </c>
      <c r="L48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2750</v>
      </c>
      <c r="B2" s="122" t="s">
        <v>2751</v>
      </c>
      <c r="C2" s="119" t="s">
        <v>2752</v>
      </c>
    </row>
    <row r="3" spans="1:3" ht="15">
      <c r="A3" s="121" t="s">
        <v>2041</v>
      </c>
      <c r="B3" s="121" t="s">
        <v>2041</v>
      </c>
      <c r="C3" s="34">
        <v>88</v>
      </c>
    </row>
    <row r="4" spans="1:3" ht="15">
      <c r="A4" s="121" t="s">
        <v>2041</v>
      </c>
      <c r="B4" s="121" t="s">
        <v>2042</v>
      </c>
      <c r="C4" s="34">
        <v>7</v>
      </c>
    </row>
    <row r="5" spans="1:3" ht="15">
      <c r="A5" s="121" t="s">
        <v>2041</v>
      </c>
      <c r="B5" s="121" t="s">
        <v>2043</v>
      </c>
      <c r="C5" s="34">
        <v>1</v>
      </c>
    </row>
    <row r="6" spans="1:3" ht="15">
      <c r="A6" s="121" t="s">
        <v>2041</v>
      </c>
      <c r="B6" s="121" t="s">
        <v>2046</v>
      </c>
      <c r="C6" s="34">
        <v>12</v>
      </c>
    </row>
    <row r="7" spans="1:3" ht="15">
      <c r="A7" s="121" t="s">
        <v>2041</v>
      </c>
      <c r="B7" s="121" t="s">
        <v>2047</v>
      </c>
      <c r="C7" s="34">
        <v>1</v>
      </c>
    </row>
    <row r="8" spans="1:3" ht="15">
      <c r="A8" s="121" t="s">
        <v>2041</v>
      </c>
      <c r="B8" s="121" t="s">
        <v>2049</v>
      </c>
      <c r="C8" s="34">
        <v>1</v>
      </c>
    </row>
    <row r="9" spans="1:3" ht="15">
      <c r="A9" s="121" t="s">
        <v>2042</v>
      </c>
      <c r="B9" s="121" t="s">
        <v>2041</v>
      </c>
      <c r="C9" s="34">
        <v>3</v>
      </c>
    </row>
    <row r="10" spans="1:3" ht="15">
      <c r="A10" s="121" t="s">
        <v>2042</v>
      </c>
      <c r="B10" s="121" t="s">
        <v>2042</v>
      </c>
      <c r="C10" s="34">
        <v>30</v>
      </c>
    </row>
    <row r="11" spans="1:3" ht="15">
      <c r="A11" s="121" t="s">
        <v>2042</v>
      </c>
      <c r="B11" s="121" t="s">
        <v>2043</v>
      </c>
      <c r="C11" s="34">
        <v>1</v>
      </c>
    </row>
    <row r="12" spans="1:3" ht="15">
      <c r="A12" s="121" t="s">
        <v>2043</v>
      </c>
      <c r="B12" s="121" t="s">
        <v>2042</v>
      </c>
      <c r="C12" s="34">
        <v>1</v>
      </c>
    </row>
    <row r="13" spans="1:3" ht="15">
      <c r="A13" s="121" t="s">
        <v>2043</v>
      </c>
      <c r="B13" s="121" t="s">
        <v>2043</v>
      </c>
      <c r="C13" s="34">
        <v>14</v>
      </c>
    </row>
    <row r="14" spans="1:3" ht="15">
      <c r="A14" s="121" t="s">
        <v>2044</v>
      </c>
      <c r="B14" s="121" t="s">
        <v>2044</v>
      </c>
      <c r="C14" s="34">
        <v>18</v>
      </c>
    </row>
    <row r="15" spans="1:3" ht="15">
      <c r="A15" s="121" t="s">
        <v>2045</v>
      </c>
      <c r="B15" s="121" t="s">
        <v>2041</v>
      </c>
      <c r="C15" s="34">
        <v>2</v>
      </c>
    </row>
    <row r="16" spans="1:3" ht="15">
      <c r="A16" s="121" t="s">
        <v>2045</v>
      </c>
      <c r="B16" s="121" t="s">
        <v>2045</v>
      </c>
      <c r="C16" s="34">
        <v>24</v>
      </c>
    </row>
    <row r="17" spans="1:3" ht="15">
      <c r="A17" s="121" t="s">
        <v>2046</v>
      </c>
      <c r="B17" s="121" t="s">
        <v>2041</v>
      </c>
      <c r="C17" s="34">
        <v>6</v>
      </c>
    </row>
    <row r="18" spans="1:3" ht="15">
      <c r="A18" s="121" t="s">
        <v>2046</v>
      </c>
      <c r="B18" s="121" t="s">
        <v>2042</v>
      </c>
      <c r="C18" s="34">
        <v>3</v>
      </c>
    </row>
    <row r="19" spans="1:3" ht="15">
      <c r="A19" s="121" t="s">
        <v>2046</v>
      </c>
      <c r="B19" s="121" t="s">
        <v>2046</v>
      </c>
      <c r="C19" s="34">
        <v>8</v>
      </c>
    </row>
    <row r="20" spans="1:3" ht="15">
      <c r="A20" s="121" t="s">
        <v>2047</v>
      </c>
      <c r="B20" s="121" t="s">
        <v>2047</v>
      </c>
      <c r="C20" s="34">
        <v>5</v>
      </c>
    </row>
    <row r="21" spans="1:3" ht="15">
      <c r="A21" s="121" t="s">
        <v>2048</v>
      </c>
      <c r="B21" s="121" t="s">
        <v>2048</v>
      </c>
      <c r="C21" s="34">
        <v>5</v>
      </c>
    </row>
    <row r="22" spans="1:3" ht="15">
      <c r="A22" s="121" t="s">
        <v>2049</v>
      </c>
      <c r="B22" s="121" t="s">
        <v>2049</v>
      </c>
      <c r="C22" s="34">
        <v>6</v>
      </c>
    </row>
    <row r="23" spans="1:3" ht="15">
      <c r="A23" s="121" t="s">
        <v>2050</v>
      </c>
      <c r="B23" s="121" t="s">
        <v>2050</v>
      </c>
      <c r="C23" s="34">
        <v>5</v>
      </c>
    </row>
    <row r="24" spans="1:3" ht="15">
      <c r="A24" s="121" t="s">
        <v>2051</v>
      </c>
      <c r="B24" s="121" t="s">
        <v>2051</v>
      </c>
      <c r="C24" s="34">
        <v>3</v>
      </c>
    </row>
    <row r="25" spans="1:3" ht="15">
      <c r="A25" s="121" t="s">
        <v>2052</v>
      </c>
      <c r="B25" s="121" t="s">
        <v>2052</v>
      </c>
      <c r="C25" s="34">
        <v>3</v>
      </c>
    </row>
    <row r="26" spans="1:3" ht="15">
      <c r="A26" s="121" t="s">
        <v>2053</v>
      </c>
      <c r="B26" s="121" t="s">
        <v>2053</v>
      </c>
      <c r="C26" s="34">
        <v>1</v>
      </c>
    </row>
    <row r="27" spans="1:3" ht="15">
      <c r="A27" s="121" t="s">
        <v>2054</v>
      </c>
      <c r="B27" s="121" t="s">
        <v>2054</v>
      </c>
      <c r="C27" s="34">
        <v>3</v>
      </c>
    </row>
    <row r="28" spans="1:3" ht="15">
      <c r="A28" s="121" t="s">
        <v>2055</v>
      </c>
      <c r="B28" s="121" t="s">
        <v>2055</v>
      </c>
      <c r="C2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2771</v>
      </c>
      <c r="B1" s="13" t="s">
        <v>17</v>
      </c>
    </row>
    <row r="2" spans="1:2" ht="15">
      <c r="A2" s="78" t="s">
        <v>2772</v>
      </c>
      <c r="B2" s="78" t="s">
        <v>2778</v>
      </c>
    </row>
    <row r="3" spans="1:2" ht="15">
      <c r="A3" s="78" t="s">
        <v>2773</v>
      </c>
      <c r="B3" s="78" t="s">
        <v>2779</v>
      </c>
    </row>
    <row r="4" spans="1:2" ht="15">
      <c r="A4" s="78" t="s">
        <v>2774</v>
      </c>
      <c r="B4" s="78" t="s">
        <v>2780</v>
      </c>
    </row>
    <row r="5" spans="1:2" ht="15">
      <c r="A5" s="78" t="s">
        <v>2775</v>
      </c>
      <c r="B5" s="78" t="s">
        <v>2781</v>
      </c>
    </row>
    <row r="6" spans="1:2" ht="15">
      <c r="A6" s="78" t="s">
        <v>2776</v>
      </c>
      <c r="B6" s="78" t="s">
        <v>2782</v>
      </c>
    </row>
    <row r="7" spans="1:2" ht="15">
      <c r="A7" s="78" t="s">
        <v>2777</v>
      </c>
      <c r="B7" s="78" t="s">
        <v>2779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2040</v>
      </c>
      <c r="BB2" s="13" t="s">
        <v>2069</v>
      </c>
      <c r="BC2" s="13" t="s">
        <v>2070</v>
      </c>
      <c r="BD2" s="119" t="s">
        <v>2739</v>
      </c>
      <c r="BE2" s="119" t="s">
        <v>2740</v>
      </c>
      <c r="BF2" s="119" t="s">
        <v>2741</v>
      </c>
      <c r="BG2" s="119" t="s">
        <v>2742</v>
      </c>
      <c r="BH2" s="119" t="s">
        <v>2743</v>
      </c>
      <c r="BI2" s="119" t="s">
        <v>2744</v>
      </c>
      <c r="BJ2" s="119" t="s">
        <v>2745</v>
      </c>
      <c r="BK2" s="119" t="s">
        <v>2746</v>
      </c>
      <c r="BL2" s="119" t="s">
        <v>2747</v>
      </c>
    </row>
    <row r="3" spans="1:64" ht="15" customHeight="1">
      <c r="A3" s="64" t="s">
        <v>212</v>
      </c>
      <c r="B3" s="64" t="s">
        <v>292</v>
      </c>
      <c r="C3" s="65"/>
      <c r="D3" s="66"/>
      <c r="E3" s="67"/>
      <c r="F3" s="68"/>
      <c r="G3" s="65"/>
      <c r="H3" s="69"/>
      <c r="I3" s="70"/>
      <c r="J3" s="70"/>
      <c r="K3" s="34" t="s">
        <v>65</v>
      </c>
      <c r="L3" s="71">
        <v>3</v>
      </c>
      <c r="M3" s="71"/>
      <c r="N3" s="72"/>
      <c r="O3" s="78" t="s">
        <v>364</v>
      </c>
      <c r="P3" s="80">
        <v>43766.55119212963</v>
      </c>
      <c r="Q3" s="78" t="s">
        <v>366</v>
      </c>
      <c r="R3" s="78"/>
      <c r="S3" s="78"/>
      <c r="T3" s="78" t="s">
        <v>522</v>
      </c>
      <c r="U3" s="78"/>
      <c r="V3" s="83" t="s">
        <v>576</v>
      </c>
      <c r="W3" s="80">
        <v>43766.55119212963</v>
      </c>
      <c r="X3" s="83" t="s">
        <v>647</v>
      </c>
      <c r="Y3" s="78"/>
      <c r="Z3" s="78"/>
      <c r="AA3" s="84" t="s">
        <v>774</v>
      </c>
      <c r="AB3" s="78"/>
      <c r="AC3" s="78" t="b">
        <v>0</v>
      </c>
      <c r="AD3" s="78">
        <v>0</v>
      </c>
      <c r="AE3" s="84" t="s">
        <v>913</v>
      </c>
      <c r="AF3" s="78" t="b">
        <v>0</v>
      </c>
      <c r="AG3" s="78" t="s">
        <v>922</v>
      </c>
      <c r="AH3" s="78"/>
      <c r="AI3" s="84" t="s">
        <v>913</v>
      </c>
      <c r="AJ3" s="78" t="b">
        <v>0</v>
      </c>
      <c r="AK3" s="78">
        <v>0</v>
      </c>
      <c r="AL3" s="84" t="s">
        <v>840</v>
      </c>
      <c r="AM3" s="78" t="s">
        <v>930</v>
      </c>
      <c r="AN3" s="78" t="b">
        <v>0</v>
      </c>
      <c r="AO3" s="84" t="s">
        <v>840</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7</v>
      </c>
      <c r="M4" s="77"/>
      <c r="N4" s="72"/>
      <c r="O4" s="79" t="s">
        <v>176</v>
      </c>
      <c r="P4" s="81">
        <v>43767.13486111111</v>
      </c>
      <c r="Q4" s="79" t="s">
        <v>367</v>
      </c>
      <c r="R4" s="82" t="s">
        <v>451</v>
      </c>
      <c r="S4" s="79" t="s">
        <v>498</v>
      </c>
      <c r="T4" s="79"/>
      <c r="U4" s="79"/>
      <c r="V4" s="82" t="s">
        <v>577</v>
      </c>
      <c r="W4" s="81">
        <v>43767.13486111111</v>
      </c>
      <c r="X4" s="82" t="s">
        <v>648</v>
      </c>
      <c r="Y4" s="79"/>
      <c r="Z4" s="79"/>
      <c r="AA4" s="85" t="s">
        <v>775</v>
      </c>
      <c r="AB4" s="79"/>
      <c r="AC4" s="79" t="b">
        <v>0</v>
      </c>
      <c r="AD4" s="79">
        <v>0</v>
      </c>
      <c r="AE4" s="85" t="s">
        <v>913</v>
      </c>
      <c r="AF4" s="79" t="b">
        <v>0</v>
      </c>
      <c r="AG4" s="79" t="s">
        <v>922</v>
      </c>
      <c r="AH4" s="79"/>
      <c r="AI4" s="85" t="s">
        <v>913</v>
      </c>
      <c r="AJ4" s="79" t="b">
        <v>0</v>
      </c>
      <c r="AK4" s="79">
        <v>0</v>
      </c>
      <c r="AL4" s="85" t="s">
        <v>913</v>
      </c>
      <c r="AM4" s="79" t="s">
        <v>931</v>
      </c>
      <c r="AN4" s="79" t="b">
        <v>0</v>
      </c>
      <c r="AO4" s="85" t="s">
        <v>775</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0</v>
      </c>
      <c r="BE4" s="49">
        <v>0</v>
      </c>
      <c r="BF4" s="48">
        <v>0</v>
      </c>
      <c r="BG4" s="49">
        <v>0</v>
      </c>
      <c r="BH4" s="48">
        <v>0</v>
      </c>
      <c r="BI4" s="49">
        <v>0</v>
      </c>
      <c r="BJ4" s="48">
        <v>11</v>
      </c>
      <c r="BK4" s="49">
        <v>100</v>
      </c>
      <c r="BL4" s="48">
        <v>11</v>
      </c>
    </row>
    <row r="5" spans="1:64" ht="15">
      <c r="A5" s="64" t="s">
        <v>214</v>
      </c>
      <c r="B5" s="64" t="s">
        <v>295</v>
      </c>
      <c r="C5" s="65"/>
      <c r="D5" s="66"/>
      <c r="E5" s="67"/>
      <c r="F5" s="68"/>
      <c r="G5" s="65"/>
      <c r="H5" s="69"/>
      <c r="I5" s="70"/>
      <c r="J5" s="70"/>
      <c r="K5" s="34" t="s">
        <v>65</v>
      </c>
      <c r="L5" s="77">
        <v>8</v>
      </c>
      <c r="M5" s="77"/>
      <c r="N5" s="72"/>
      <c r="O5" s="79" t="s">
        <v>364</v>
      </c>
      <c r="P5" s="81">
        <v>43767.58987268519</v>
      </c>
      <c r="Q5" s="79" t="s">
        <v>368</v>
      </c>
      <c r="R5" s="79"/>
      <c r="S5" s="79"/>
      <c r="T5" s="79" t="s">
        <v>523</v>
      </c>
      <c r="U5" s="79"/>
      <c r="V5" s="82" t="s">
        <v>578</v>
      </c>
      <c r="W5" s="81">
        <v>43767.58987268519</v>
      </c>
      <c r="X5" s="82" t="s">
        <v>649</v>
      </c>
      <c r="Y5" s="79"/>
      <c r="Z5" s="79"/>
      <c r="AA5" s="85" t="s">
        <v>776</v>
      </c>
      <c r="AB5" s="79"/>
      <c r="AC5" s="79" t="b">
        <v>0</v>
      </c>
      <c r="AD5" s="79">
        <v>0</v>
      </c>
      <c r="AE5" s="85" t="s">
        <v>913</v>
      </c>
      <c r="AF5" s="79" t="b">
        <v>0</v>
      </c>
      <c r="AG5" s="79" t="s">
        <v>922</v>
      </c>
      <c r="AH5" s="79"/>
      <c r="AI5" s="85" t="s">
        <v>913</v>
      </c>
      <c r="AJ5" s="79" t="b">
        <v>0</v>
      </c>
      <c r="AK5" s="79">
        <v>1</v>
      </c>
      <c r="AL5" s="85" t="s">
        <v>841</v>
      </c>
      <c r="AM5" s="79" t="s">
        <v>932</v>
      </c>
      <c r="AN5" s="79" t="b">
        <v>0</v>
      </c>
      <c r="AO5" s="85" t="s">
        <v>841</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5.555555555555555</v>
      </c>
      <c r="BF5" s="48">
        <v>0</v>
      </c>
      <c r="BG5" s="49">
        <v>0</v>
      </c>
      <c r="BH5" s="48">
        <v>0</v>
      </c>
      <c r="BI5" s="49">
        <v>0</v>
      </c>
      <c r="BJ5" s="48">
        <v>17</v>
      </c>
      <c r="BK5" s="49">
        <v>94.44444444444444</v>
      </c>
      <c r="BL5" s="48">
        <v>18</v>
      </c>
    </row>
    <row r="6" spans="1:64" ht="15">
      <c r="A6" s="64" t="s">
        <v>215</v>
      </c>
      <c r="B6" s="64" t="s">
        <v>216</v>
      </c>
      <c r="C6" s="65"/>
      <c r="D6" s="66"/>
      <c r="E6" s="67"/>
      <c r="F6" s="68"/>
      <c r="G6" s="65"/>
      <c r="H6" s="69"/>
      <c r="I6" s="70"/>
      <c r="J6" s="70"/>
      <c r="K6" s="34" t="s">
        <v>65</v>
      </c>
      <c r="L6" s="77">
        <v>10</v>
      </c>
      <c r="M6" s="77"/>
      <c r="N6" s="72"/>
      <c r="O6" s="79" t="s">
        <v>364</v>
      </c>
      <c r="P6" s="81">
        <v>43768.301087962966</v>
      </c>
      <c r="Q6" s="79" t="s">
        <v>369</v>
      </c>
      <c r="R6" s="79"/>
      <c r="S6" s="79"/>
      <c r="T6" s="79"/>
      <c r="U6" s="79"/>
      <c r="V6" s="82" t="s">
        <v>579</v>
      </c>
      <c r="W6" s="81">
        <v>43768.301087962966</v>
      </c>
      <c r="X6" s="82" t="s">
        <v>650</v>
      </c>
      <c r="Y6" s="79"/>
      <c r="Z6" s="79"/>
      <c r="AA6" s="85" t="s">
        <v>777</v>
      </c>
      <c r="AB6" s="79"/>
      <c r="AC6" s="79" t="b">
        <v>0</v>
      </c>
      <c r="AD6" s="79">
        <v>0</v>
      </c>
      <c r="AE6" s="85" t="s">
        <v>913</v>
      </c>
      <c r="AF6" s="79" t="b">
        <v>0</v>
      </c>
      <c r="AG6" s="79" t="s">
        <v>922</v>
      </c>
      <c r="AH6" s="79"/>
      <c r="AI6" s="85" t="s">
        <v>913</v>
      </c>
      <c r="AJ6" s="79" t="b">
        <v>0</v>
      </c>
      <c r="AK6" s="79">
        <v>2</v>
      </c>
      <c r="AL6" s="85" t="s">
        <v>778</v>
      </c>
      <c r="AM6" s="79" t="s">
        <v>933</v>
      </c>
      <c r="AN6" s="79" t="b">
        <v>0</v>
      </c>
      <c r="AO6" s="85" t="s">
        <v>778</v>
      </c>
      <c r="AP6" s="79" t="s">
        <v>176</v>
      </c>
      <c r="AQ6" s="79">
        <v>0</v>
      </c>
      <c r="AR6" s="79">
        <v>0</v>
      </c>
      <c r="AS6" s="79"/>
      <c r="AT6" s="79"/>
      <c r="AU6" s="79"/>
      <c r="AV6" s="79"/>
      <c r="AW6" s="79"/>
      <c r="AX6" s="79"/>
      <c r="AY6" s="79"/>
      <c r="AZ6" s="79"/>
      <c r="BA6">
        <v>1</v>
      </c>
      <c r="BB6" s="78" t="str">
        <f>REPLACE(INDEX(GroupVertices[Group],MATCH(Edges25[[#This Row],[Vertex 1]],GroupVertices[Vertex],0)),1,1,"")</f>
        <v>12</v>
      </c>
      <c r="BC6" s="78" t="str">
        <f>REPLACE(INDEX(GroupVertices[Group],MATCH(Edges25[[#This Row],[Vertex 2]],GroupVertices[Vertex],0)),1,1,"")</f>
        <v>12</v>
      </c>
      <c r="BD6" s="48">
        <v>0</v>
      </c>
      <c r="BE6" s="49">
        <v>0</v>
      </c>
      <c r="BF6" s="48">
        <v>0</v>
      </c>
      <c r="BG6" s="49">
        <v>0</v>
      </c>
      <c r="BH6" s="48">
        <v>0</v>
      </c>
      <c r="BI6" s="49">
        <v>0</v>
      </c>
      <c r="BJ6" s="48">
        <v>24</v>
      </c>
      <c r="BK6" s="49">
        <v>100</v>
      </c>
      <c r="BL6" s="48">
        <v>24</v>
      </c>
    </row>
    <row r="7" spans="1:64" ht="15">
      <c r="A7" s="64" t="s">
        <v>216</v>
      </c>
      <c r="B7" s="64" t="s">
        <v>216</v>
      </c>
      <c r="C7" s="65"/>
      <c r="D7" s="66"/>
      <c r="E7" s="67"/>
      <c r="F7" s="68"/>
      <c r="G7" s="65"/>
      <c r="H7" s="69"/>
      <c r="I7" s="70"/>
      <c r="J7" s="70"/>
      <c r="K7" s="34" t="s">
        <v>65</v>
      </c>
      <c r="L7" s="77">
        <v>11</v>
      </c>
      <c r="M7" s="77"/>
      <c r="N7" s="72"/>
      <c r="O7" s="79" t="s">
        <v>176</v>
      </c>
      <c r="P7" s="81">
        <v>43767.439722222225</v>
      </c>
      <c r="Q7" s="79" t="s">
        <v>370</v>
      </c>
      <c r="R7" s="82" t="s">
        <v>452</v>
      </c>
      <c r="S7" s="79" t="s">
        <v>499</v>
      </c>
      <c r="T7" s="79"/>
      <c r="U7" s="79"/>
      <c r="V7" s="82" t="s">
        <v>580</v>
      </c>
      <c r="W7" s="81">
        <v>43767.439722222225</v>
      </c>
      <c r="X7" s="82" t="s">
        <v>651</v>
      </c>
      <c r="Y7" s="79"/>
      <c r="Z7" s="79"/>
      <c r="AA7" s="85" t="s">
        <v>778</v>
      </c>
      <c r="AB7" s="79"/>
      <c r="AC7" s="79" t="b">
        <v>0</v>
      </c>
      <c r="AD7" s="79">
        <v>0</v>
      </c>
      <c r="AE7" s="85" t="s">
        <v>913</v>
      </c>
      <c r="AF7" s="79" t="b">
        <v>0</v>
      </c>
      <c r="AG7" s="79" t="s">
        <v>922</v>
      </c>
      <c r="AH7" s="79"/>
      <c r="AI7" s="85" t="s">
        <v>913</v>
      </c>
      <c r="AJ7" s="79" t="b">
        <v>0</v>
      </c>
      <c r="AK7" s="79">
        <v>0</v>
      </c>
      <c r="AL7" s="85" t="s">
        <v>913</v>
      </c>
      <c r="AM7" s="79" t="s">
        <v>934</v>
      </c>
      <c r="AN7" s="79" t="b">
        <v>1</v>
      </c>
      <c r="AO7" s="85" t="s">
        <v>778</v>
      </c>
      <c r="AP7" s="79" t="s">
        <v>176</v>
      </c>
      <c r="AQ7" s="79">
        <v>0</v>
      </c>
      <c r="AR7" s="79">
        <v>0</v>
      </c>
      <c r="AS7" s="79"/>
      <c r="AT7" s="79"/>
      <c r="AU7" s="79"/>
      <c r="AV7" s="79"/>
      <c r="AW7" s="79"/>
      <c r="AX7" s="79"/>
      <c r="AY7" s="79"/>
      <c r="AZ7" s="79"/>
      <c r="BA7">
        <v>1</v>
      </c>
      <c r="BB7" s="78" t="str">
        <f>REPLACE(INDEX(GroupVertices[Group],MATCH(Edges25[[#This Row],[Vertex 1]],GroupVertices[Vertex],0)),1,1,"")</f>
        <v>12</v>
      </c>
      <c r="BC7" s="78" t="str">
        <f>REPLACE(INDEX(GroupVertices[Group],MATCH(Edges25[[#This Row],[Vertex 2]],GroupVertices[Vertex],0)),1,1,"")</f>
        <v>12</v>
      </c>
      <c r="BD7" s="48">
        <v>0</v>
      </c>
      <c r="BE7" s="49">
        <v>0</v>
      </c>
      <c r="BF7" s="48">
        <v>0</v>
      </c>
      <c r="BG7" s="49">
        <v>0</v>
      </c>
      <c r="BH7" s="48">
        <v>0</v>
      </c>
      <c r="BI7" s="49">
        <v>0</v>
      </c>
      <c r="BJ7" s="48">
        <v>21</v>
      </c>
      <c r="BK7" s="49">
        <v>100</v>
      </c>
      <c r="BL7" s="48">
        <v>21</v>
      </c>
    </row>
    <row r="8" spans="1:64" ht="15">
      <c r="A8" s="64" t="s">
        <v>217</v>
      </c>
      <c r="B8" s="64" t="s">
        <v>216</v>
      </c>
      <c r="C8" s="65"/>
      <c r="D8" s="66"/>
      <c r="E8" s="67"/>
      <c r="F8" s="68"/>
      <c r="G8" s="65"/>
      <c r="H8" s="69"/>
      <c r="I8" s="70"/>
      <c r="J8" s="70"/>
      <c r="K8" s="34" t="s">
        <v>65</v>
      </c>
      <c r="L8" s="77">
        <v>12</v>
      </c>
      <c r="M8" s="77"/>
      <c r="N8" s="72"/>
      <c r="O8" s="79" t="s">
        <v>364</v>
      </c>
      <c r="P8" s="81">
        <v>43768.434212962966</v>
      </c>
      <c r="Q8" s="79" t="s">
        <v>369</v>
      </c>
      <c r="R8" s="79"/>
      <c r="S8" s="79"/>
      <c r="T8" s="79"/>
      <c r="U8" s="79"/>
      <c r="V8" s="82" t="s">
        <v>581</v>
      </c>
      <c r="W8" s="81">
        <v>43768.434212962966</v>
      </c>
      <c r="X8" s="82" t="s">
        <v>652</v>
      </c>
      <c r="Y8" s="79"/>
      <c r="Z8" s="79"/>
      <c r="AA8" s="85" t="s">
        <v>779</v>
      </c>
      <c r="AB8" s="79"/>
      <c r="AC8" s="79" t="b">
        <v>0</v>
      </c>
      <c r="AD8" s="79">
        <v>0</v>
      </c>
      <c r="AE8" s="85" t="s">
        <v>913</v>
      </c>
      <c r="AF8" s="79" t="b">
        <v>0</v>
      </c>
      <c r="AG8" s="79" t="s">
        <v>922</v>
      </c>
      <c r="AH8" s="79"/>
      <c r="AI8" s="85" t="s">
        <v>913</v>
      </c>
      <c r="AJ8" s="79" t="b">
        <v>0</v>
      </c>
      <c r="AK8" s="79">
        <v>2</v>
      </c>
      <c r="AL8" s="85" t="s">
        <v>778</v>
      </c>
      <c r="AM8" s="79" t="s">
        <v>930</v>
      </c>
      <c r="AN8" s="79" t="b">
        <v>0</v>
      </c>
      <c r="AO8" s="85" t="s">
        <v>778</v>
      </c>
      <c r="AP8" s="79" t="s">
        <v>176</v>
      </c>
      <c r="AQ8" s="79">
        <v>0</v>
      </c>
      <c r="AR8" s="79">
        <v>0</v>
      </c>
      <c r="AS8" s="79"/>
      <c r="AT8" s="79"/>
      <c r="AU8" s="79"/>
      <c r="AV8" s="79"/>
      <c r="AW8" s="79"/>
      <c r="AX8" s="79"/>
      <c r="AY8" s="79"/>
      <c r="AZ8" s="79"/>
      <c r="BA8">
        <v>1</v>
      </c>
      <c r="BB8" s="78" t="str">
        <f>REPLACE(INDEX(GroupVertices[Group],MATCH(Edges25[[#This Row],[Vertex 1]],GroupVertices[Vertex],0)),1,1,"")</f>
        <v>12</v>
      </c>
      <c r="BC8" s="78" t="str">
        <f>REPLACE(INDEX(GroupVertices[Group],MATCH(Edges25[[#This Row],[Vertex 2]],GroupVertices[Vertex],0)),1,1,"")</f>
        <v>12</v>
      </c>
      <c r="BD8" s="48">
        <v>0</v>
      </c>
      <c r="BE8" s="49">
        <v>0</v>
      </c>
      <c r="BF8" s="48">
        <v>0</v>
      </c>
      <c r="BG8" s="49">
        <v>0</v>
      </c>
      <c r="BH8" s="48">
        <v>0</v>
      </c>
      <c r="BI8" s="49">
        <v>0</v>
      </c>
      <c r="BJ8" s="48">
        <v>24</v>
      </c>
      <c r="BK8" s="49">
        <v>100</v>
      </c>
      <c r="BL8" s="48">
        <v>24</v>
      </c>
    </row>
    <row r="9" spans="1:64" ht="15">
      <c r="A9" s="64" t="s">
        <v>218</v>
      </c>
      <c r="B9" s="64" t="s">
        <v>218</v>
      </c>
      <c r="C9" s="65"/>
      <c r="D9" s="66"/>
      <c r="E9" s="67"/>
      <c r="F9" s="68"/>
      <c r="G9" s="65"/>
      <c r="H9" s="69"/>
      <c r="I9" s="70"/>
      <c r="J9" s="70"/>
      <c r="K9" s="34" t="s">
        <v>65</v>
      </c>
      <c r="L9" s="77">
        <v>13</v>
      </c>
      <c r="M9" s="77"/>
      <c r="N9" s="72"/>
      <c r="O9" s="79" t="s">
        <v>176</v>
      </c>
      <c r="P9" s="81">
        <v>43768.77659722222</v>
      </c>
      <c r="Q9" s="79" t="s">
        <v>371</v>
      </c>
      <c r="R9" s="82" t="s">
        <v>453</v>
      </c>
      <c r="S9" s="79" t="s">
        <v>499</v>
      </c>
      <c r="T9" s="79"/>
      <c r="U9" s="79"/>
      <c r="V9" s="82" t="s">
        <v>582</v>
      </c>
      <c r="W9" s="81">
        <v>43768.77659722222</v>
      </c>
      <c r="X9" s="82" t="s">
        <v>653</v>
      </c>
      <c r="Y9" s="79"/>
      <c r="Z9" s="79"/>
      <c r="AA9" s="85" t="s">
        <v>780</v>
      </c>
      <c r="AB9" s="79"/>
      <c r="AC9" s="79" t="b">
        <v>0</v>
      </c>
      <c r="AD9" s="79">
        <v>0</v>
      </c>
      <c r="AE9" s="85" t="s">
        <v>913</v>
      </c>
      <c r="AF9" s="79" t="b">
        <v>0</v>
      </c>
      <c r="AG9" s="79" t="s">
        <v>922</v>
      </c>
      <c r="AH9" s="79"/>
      <c r="AI9" s="85" t="s">
        <v>913</v>
      </c>
      <c r="AJ9" s="79" t="b">
        <v>0</v>
      </c>
      <c r="AK9" s="79">
        <v>0</v>
      </c>
      <c r="AL9" s="85" t="s">
        <v>913</v>
      </c>
      <c r="AM9" s="79" t="s">
        <v>934</v>
      </c>
      <c r="AN9" s="79" t="b">
        <v>1</v>
      </c>
      <c r="AO9" s="85" t="s">
        <v>780</v>
      </c>
      <c r="AP9" s="79" t="s">
        <v>176</v>
      </c>
      <c r="AQ9" s="79">
        <v>0</v>
      </c>
      <c r="AR9" s="79">
        <v>0</v>
      </c>
      <c r="AS9" s="79"/>
      <c r="AT9" s="79"/>
      <c r="AU9" s="79"/>
      <c r="AV9" s="79"/>
      <c r="AW9" s="79"/>
      <c r="AX9" s="79"/>
      <c r="AY9" s="79"/>
      <c r="AZ9" s="79"/>
      <c r="BA9">
        <v>2</v>
      </c>
      <c r="BB9" s="78" t="str">
        <f>REPLACE(INDEX(GroupVertices[Group],MATCH(Edges25[[#This Row],[Vertex 1]],GroupVertices[Vertex],0)),1,1,"")</f>
        <v>4</v>
      </c>
      <c r="BC9" s="78" t="str">
        <f>REPLACE(INDEX(GroupVertices[Group],MATCH(Edges25[[#This Row],[Vertex 2]],GroupVertices[Vertex],0)),1,1,"")</f>
        <v>4</v>
      </c>
      <c r="BD9" s="48">
        <v>1</v>
      </c>
      <c r="BE9" s="49">
        <v>5.882352941176471</v>
      </c>
      <c r="BF9" s="48">
        <v>1</v>
      </c>
      <c r="BG9" s="49">
        <v>5.882352941176471</v>
      </c>
      <c r="BH9" s="48">
        <v>0</v>
      </c>
      <c r="BI9" s="49">
        <v>0</v>
      </c>
      <c r="BJ9" s="48">
        <v>15</v>
      </c>
      <c r="BK9" s="49">
        <v>88.23529411764706</v>
      </c>
      <c r="BL9" s="48">
        <v>17</v>
      </c>
    </row>
    <row r="10" spans="1:64" ht="15">
      <c r="A10" s="64" t="s">
        <v>218</v>
      </c>
      <c r="B10" s="64" t="s">
        <v>218</v>
      </c>
      <c r="C10" s="65"/>
      <c r="D10" s="66"/>
      <c r="E10" s="67"/>
      <c r="F10" s="68"/>
      <c r="G10" s="65"/>
      <c r="H10" s="69"/>
      <c r="I10" s="70"/>
      <c r="J10" s="70"/>
      <c r="K10" s="34" t="s">
        <v>65</v>
      </c>
      <c r="L10" s="77">
        <v>14</v>
      </c>
      <c r="M10" s="77"/>
      <c r="N10" s="72"/>
      <c r="O10" s="79" t="s">
        <v>176</v>
      </c>
      <c r="P10" s="81">
        <v>43768.78407407407</v>
      </c>
      <c r="Q10" s="79" t="s">
        <v>372</v>
      </c>
      <c r="R10" s="82" t="s">
        <v>454</v>
      </c>
      <c r="S10" s="79" t="s">
        <v>499</v>
      </c>
      <c r="T10" s="79"/>
      <c r="U10" s="79"/>
      <c r="V10" s="82" t="s">
        <v>582</v>
      </c>
      <c r="W10" s="81">
        <v>43768.78407407407</v>
      </c>
      <c r="X10" s="82" t="s">
        <v>654</v>
      </c>
      <c r="Y10" s="79"/>
      <c r="Z10" s="79"/>
      <c r="AA10" s="85" t="s">
        <v>781</v>
      </c>
      <c r="AB10" s="79"/>
      <c r="AC10" s="79" t="b">
        <v>0</v>
      </c>
      <c r="AD10" s="79">
        <v>0</v>
      </c>
      <c r="AE10" s="85" t="s">
        <v>913</v>
      </c>
      <c r="AF10" s="79" t="b">
        <v>0</v>
      </c>
      <c r="AG10" s="79" t="s">
        <v>922</v>
      </c>
      <c r="AH10" s="79"/>
      <c r="AI10" s="85" t="s">
        <v>913</v>
      </c>
      <c r="AJ10" s="79" t="b">
        <v>0</v>
      </c>
      <c r="AK10" s="79">
        <v>0</v>
      </c>
      <c r="AL10" s="85" t="s">
        <v>913</v>
      </c>
      <c r="AM10" s="79" t="s">
        <v>934</v>
      </c>
      <c r="AN10" s="79" t="b">
        <v>1</v>
      </c>
      <c r="AO10" s="85" t="s">
        <v>781</v>
      </c>
      <c r="AP10" s="79" t="s">
        <v>176</v>
      </c>
      <c r="AQ10" s="79">
        <v>0</v>
      </c>
      <c r="AR10" s="79">
        <v>0</v>
      </c>
      <c r="AS10" s="79"/>
      <c r="AT10" s="79"/>
      <c r="AU10" s="79"/>
      <c r="AV10" s="79"/>
      <c r="AW10" s="79"/>
      <c r="AX10" s="79"/>
      <c r="AY10" s="79"/>
      <c r="AZ10" s="79"/>
      <c r="BA10">
        <v>2</v>
      </c>
      <c r="BB10" s="78" t="str">
        <f>REPLACE(INDEX(GroupVertices[Group],MATCH(Edges25[[#This Row],[Vertex 1]],GroupVertices[Vertex],0)),1,1,"")</f>
        <v>4</v>
      </c>
      <c r="BC10" s="78" t="str">
        <f>REPLACE(INDEX(GroupVertices[Group],MATCH(Edges25[[#This Row],[Vertex 2]],GroupVertices[Vertex],0)),1,1,"")</f>
        <v>4</v>
      </c>
      <c r="BD10" s="48">
        <v>1</v>
      </c>
      <c r="BE10" s="49">
        <v>5.882352941176471</v>
      </c>
      <c r="BF10" s="48">
        <v>1</v>
      </c>
      <c r="BG10" s="49">
        <v>5.882352941176471</v>
      </c>
      <c r="BH10" s="48">
        <v>0</v>
      </c>
      <c r="BI10" s="49">
        <v>0</v>
      </c>
      <c r="BJ10" s="48">
        <v>15</v>
      </c>
      <c r="BK10" s="49">
        <v>88.23529411764706</v>
      </c>
      <c r="BL10" s="48">
        <v>17</v>
      </c>
    </row>
    <row r="11" spans="1:64" ht="15">
      <c r="A11" s="64" t="s">
        <v>219</v>
      </c>
      <c r="B11" s="64" t="s">
        <v>219</v>
      </c>
      <c r="C11" s="65"/>
      <c r="D11" s="66"/>
      <c r="E11" s="67"/>
      <c r="F11" s="68"/>
      <c r="G11" s="65"/>
      <c r="H11" s="69"/>
      <c r="I11" s="70"/>
      <c r="J11" s="70"/>
      <c r="K11" s="34" t="s">
        <v>65</v>
      </c>
      <c r="L11" s="77">
        <v>15</v>
      </c>
      <c r="M11" s="77"/>
      <c r="N11" s="72"/>
      <c r="O11" s="79" t="s">
        <v>176</v>
      </c>
      <c r="P11" s="81">
        <v>43769.190092592595</v>
      </c>
      <c r="Q11" s="79" t="s">
        <v>373</v>
      </c>
      <c r="R11" s="82" t="s">
        <v>455</v>
      </c>
      <c r="S11" s="79" t="s">
        <v>500</v>
      </c>
      <c r="T11" s="79" t="s">
        <v>524</v>
      </c>
      <c r="U11" s="79"/>
      <c r="V11" s="82" t="s">
        <v>583</v>
      </c>
      <c r="W11" s="81">
        <v>43769.190092592595</v>
      </c>
      <c r="X11" s="82" t="s">
        <v>655</v>
      </c>
      <c r="Y11" s="79"/>
      <c r="Z11" s="79"/>
      <c r="AA11" s="85" t="s">
        <v>782</v>
      </c>
      <c r="AB11" s="79"/>
      <c r="AC11" s="79" t="b">
        <v>0</v>
      </c>
      <c r="AD11" s="79">
        <v>0</v>
      </c>
      <c r="AE11" s="85" t="s">
        <v>913</v>
      </c>
      <c r="AF11" s="79" t="b">
        <v>0</v>
      </c>
      <c r="AG11" s="79" t="s">
        <v>922</v>
      </c>
      <c r="AH11" s="79"/>
      <c r="AI11" s="85" t="s">
        <v>913</v>
      </c>
      <c r="AJ11" s="79" t="b">
        <v>0</v>
      </c>
      <c r="AK11" s="79">
        <v>0</v>
      </c>
      <c r="AL11" s="85" t="s">
        <v>913</v>
      </c>
      <c r="AM11" s="79" t="s">
        <v>933</v>
      </c>
      <c r="AN11" s="79" t="b">
        <v>0</v>
      </c>
      <c r="AO11" s="85" t="s">
        <v>782</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0</v>
      </c>
      <c r="BE11" s="49">
        <v>0</v>
      </c>
      <c r="BF11" s="48">
        <v>0</v>
      </c>
      <c r="BG11" s="49">
        <v>0</v>
      </c>
      <c r="BH11" s="48">
        <v>0</v>
      </c>
      <c r="BI11" s="49">
        <v>0</v>
      </c>
      <c r="BJ11" s="48">
        <v>13</v>
      </c>
      <c r="BK11" s="49">
        <v>100</v>
      </c>
      <c r="BL11" s="48">
        <v>13</v>
      </c>
    </row>
    <row r="12" spans="1:64" ht="15">
      <c r="A12" s="64" t="s">
        <v>220</v>
      </c>
      <c r="B12" s="64" t="s">
        <v>296</v>
      </c>
      <c r="C12" s="65"/>
      <c r="D12" s="66"/>
      <c r="E12" s="67"/>
      <c r="F12" s="68"/>
      <c r="G12" s="65"/>
      <c r="H12" s="69"/>
      <c r="I12" s="70"/>
      <c r="J12" s="70"/>
      <c r="K12" s="34" t="s">
        <v>65</v>
      </c>
      <c r="L12" s="77">
        <v>16</v>
      </c>
      <c r="M12" s="77"/>
      <c r="N12" s="72"/>
      <c r="O12" s="79" t="s">
        <v>364</v>
      </c>
      <c r="P12" s="81">
        <v>43769.992847222224</v>
      </c>
      <c r="Q12" s="79" t="s">
        <v>374</v>
      </c>
      <c r="R12" s="82" t="s">
        <v>456</v>
      </c>
      <c r="S12" s="79" t="s">
        <v>499</v>
      </c>
      <c r="T12" s="79"/>
      <c r="U12" s="79"/>
      <c r="V12" s="82" t="s">
        <v>584</v>
      </c>
      <c r="W12" s="81">
        <v>43769.992847222224</v>
      </c>
      <c r="X12" s="82" t="s">
        <v>656</v>
      </c>
      <c r="Y12" s="79"/>
      <c r="Z12" s="79"/>
      <c r="AA12" s="85" t="s">
        <v>783</v>
      </c>
      <c r="AB12" s="79"/>
      <c r="AC12" s="79" t="b">
        <v>0</v>
      </c>
      <c r="AD12" s="79">
        <v>0</v>
      </c>
      <c r="AE12" s="85" t="s">
        <v>913</v>
      </c>
      <c r="AF12" s="79" t="b">
        <v>0</v>
      </c>
      <c r="AG12" s="79" t="s">
        <v>923</v>
      </c>
      <c r="AH12" s="79"/>
      <c r="AI12" s="85" t="s">
        <v>913</v>
      </c>
      <c r="AJ12" s="79" t="b">
        <v>0</v>
      </c>
      <c r="AK12" s="79">
        <v>0</v>
      </c>
      <c r="AL12" s="85" t="s">
        <v>913</v>
      </c>
      <c r="AM12" s="79" t="s">
        <v>935</v>
      </c>
      <c r="AN12" s="79" t="b">
        <v>1</v>
      </c>
      <c r="AO12" s="85" t="s">
        <v>783</v>
      </c>
      <c r="AP12" s="79" t="s">
        <v>176</v>
      </c>
      <c r="AQ12" s="79">
        <v>0</v>
      </c>
      <c r="AR12" s="79">
        <v>0</v>
      </c>
      <c r="AS12" s="79"/>
      <c r="AT12" s="79"/>
      <c r="AU12" s="79"/>
      <c r="AV12" s="79"/>
      <c r="AW12" s="79"/>
      <c r="AX12" s="79"/>
      <c r="AY12" s="79"/>
      <c r="AZ12" s="79"/>
      <c r="BA12">
        <v>2</v>
      </c>
      <c r="BB12" s="78" t="str">
        <f>REPLACE(INDEX(GroupVertices[Group],MATCH(Edges25[[#This Row],[Vertex 1]],GroupVertices[Vertex],0)),1,1,"")</f>
        <v>15</v>
      </c>
      <c r="BC12" s="78" t="str">
        <f>REPLACE(INDEX(GroupVertices[Group],MATCH(Edges25[[#This Row],[Vertex 2]],GroupVertices[Vertex],0)),1,1,"")</f>
        <v>15</v>
      </c>
      <c r="BD12" s="48">
        <v>0</v>
      </c>
      <c r="BE12" s="49">
        <v>0</v>
      </c>
      <c r="BF12" s="48">
        <v>2</v>
      </c>
      <c r="BG12" s="49">
        <v>11.764705882352942</v>
      </c>
      <c r="BH12" s="48">
        <v>0</v>
      </c>
      <c r="BI12" s="49">
        <v>0</v>
      </c>
      <c r="BJ12" s="48">
        <v>15</v>
      </c>
      <c r="BK12" s="49">
        <v>88.23529411764706</v>
      </c>
      <c r="BL12" s="48">
        <v>17</v>
      </c>
    </row>
    <row r="13" spans="1:64" ht="15">
      <c r="A13" s="64" t="s">
        <v>220</v>
      </c>
      <c r="B13" s="64" t="s">
        <v>296</v>
      </c>
      <c r="C13" s="65"/>
      <c r="D13" s="66"/>
      <c r="E13" s="67"/>
      <c r="F13" s="68"/>
      <c r="G13" s="65"/>
      <c r="H13" s="69"/>
      <c r="I13" s="70"/>
      <c r="J13" s="70"/>
      <c r="K13" s="34" t="s">
        <v>65</v>
      </c>
      <c r="L13" s="77">
        <v>17</v>
      </c>
      <c r="M13" s="77"/>
      <c r="N13" s="72"/>
      <c r="O13" s="79" t="s">
        <v>364</v>
      </c>
      <c r="P13" s="81">
        <v>43769.99456018519</v>
      </c>
      <c r="Q13" s="79" t="s">
        <v>375</v>
      </c>
      <c r="R13" s="82" t="s">
        <v>457</v>
      </c>
      <c r="S13" s="79" t="s">
        <v>499</v>
      </c>
      <c r="T13" s="79"/>
      <c r="U13" s="79"/>
      <c r="V13" s="82" t="s">
        <v>584</v>
      </c>
      <c r="W13" s="81">
        <v>43769.99456018519</v>
      </c>
      <c r="X13" s="82" t="s">
        <v>657</v>
      </c>
      <c r="Y13" s="79"/>
      <c r="Z13" s="79"/>
      <c r="AA13" s="85" t="s">
        <v>784</v>
      </c>
      <c r="AB13" s="79"/>
      <c r="AC13" s="79" t="b">
        <v>0</v>
      </c>
      <c r="AD13" s="79">
        <v>0</v>
      </c>
      <c r="AE13" s="85" t="s">
        <v>913</v>
      </c>
      <c r="AF13" s="79" t="b">
        <v>0</v>
      </c>
      <c r="AG13" s="79" t="s">
        <v>924</v>
      </c>
      <c r="AH13" s="79"/>
      <c r="AI13" s="85" t="s">
        <v>913</v>
      </c>
      <c r="AJ13" s="79" t="b">
        <v>0</v>
      </c>
      <c r="AK13" s="79">
        <v>0</v>
      </c>
      <c r="AL13" s="85" t="s">
        <v>913</v>
      </c>
      <c r="AM13" s="79" t="s">
        <v>936</v>
      </c>
      <c r="AN13" s="79" t="b">
        <v>1</v>
      </c>
      <c r="AO13" s="85" t="s">
        <v>784</v>
      </c>
      <c r="AP13" s="79" t="s">
        <v>176</v>
      </c>
      <c r="AQ13" s="79">
        <v>0</v>
      </c>
      <c r="AR13" s="79">
        <v>0</v>
      </c>
      <c r="AS13" s="79"/>
      <c r="AT13" s="79"/>
      <c r="AU13" s="79"/>
      <c r="AV13" s="79"/>
      <c r="AW13" s="79"/>
      <c r="AX13" s="79"/>
      <c r="AY13" s="79"/>
      <c r="AZ13" s="79"/>
      <c r="BA13">
        <v>2</v>
      </c>
      <c r="BB13" s="78" t="str">
        <f>REPLACE(INDEX(GroupVertices[Group],MATCH(Edges25[[#This Row],[Vertex 1]],GroupVertices[Vertex],0)),1,1,"")</f>
        <v>15</v>
      </c>
      <c r="BC13" s="78" t="str">
        <f>REPLACE(INDEX(GroupVertices[Group],MATCH(Edges25[[#This Row],[Vertex 2]],GroupVertices[Vertex],0)),1,1,"")</f>
        <v>15</v>
      </c>
      <c r="BD13" s="48">
        <v>0</v>
      </c>
      <c r="BE13" s="49">
        <v>0</v>
      </c>
      <c r="BF13" s="48">
        <v>2</v>
      </c>
      <c r="BG13" s="49">
        <v>11.764705882352942</v>
      </c>
      <c r="BH13" s="48">
        <v>0</v>
      </c>
      <c r="BI13" s="49">
        <v>0</v>
      </c>
      <c r="BJ13" s="48">
        <v>15</v>
      </c>
      <c r="BK13" s="49">
        <v>88.23529411764706</v>
      </c>
      <c r="BL13" s="48">
        <v>17</v>
      </c>
    </row>
    <row r="14" spans="1:64" ht="15">
      <c r="A14" s="64" t="s">
        <v>221</v>
      </c>
      <c r="B14" s="64" t="s">
        <v>297</v>
      </c>
      <c r="C14" s="65"/>
      <c r="D14" s="66"/>
      <c r="E14" s="67"/>
      <c r="F14" s="68"/>
      <c r="G14" s="65"/>
      <c r="H14" s="69"/>
      <c r="I14" s="70"/>
      <c r="J14" s="70"/>
      <c r="K14" s="34" t="s">
        <v>65</v>
      </c>
      <c r="L14" s="77">
        <v>18</v>
      </c>
      <c r="M14" s="77"/>
      <c r="N14" s="72"/>
      <c r="O14" s="79" t="s">
        <v>365</v>
      </c>
      <c r="P14" s="81">
        <v>43762.638715277775</v>
      </c>
      <c r="Q14" s="79" t="s">
        <v>376</v>
      </c>
      <c r="R14" s="82" t="s">
        <v>458</v>
      </c>
      <c r="S14" s="79" t="s">
        <v>501</v>
      </c>
      <c r="T14" s="79" t="s">
        <v>524</v>
      </c>
      <c r="U14" s="82" t="s">
        <v>562</v>
      </c>
      <c r="V14" s="82" t="s">
        <v>562</v>
      </c>
      <c r="W14" s="81">
        <v>43762.638715277775</v>
      </c>
      <c r="X14" s="82" t="s">
        <v>658</v>
      </c>
      <c r="Y14" s="79"/>
      <c r="Z14" s="79"/>
      <c r="AA14" s="85" t="s">
        <v>785</v>
      </c>
      <c r="AB14" s="85" t="s">
        <v>901</v>
      </c>
      <c r="AC14" s="79" t="b">
        <v>0</v>
      </c>
      <c r="AD14" s="79">
        <v>4</v>
      </c>
      <c r="AE14" s="85" t="s">
        <v>914</v>
      </c>
      <c r="AF14" s="79" t="b">
        <v>0</v>
      </c>
      <c r="AG14" s="79" t="s">
        <v>922</v>
      </c>
      <c r="AH14" s="79"/>
      <c r="AI14" s="85" t="s">
        <v>913</v>
      </c>
      <c r="AJ14" s="79" t="b">
        <v>0</v>
      </c>
      <c r="AK14" s="79">
        <v>2</v>
      </c>
      <c r="AL14" s="85" t="s">
        <v>913</v>
      </c>
      <c r="AM14" s="79" t="s">
        <v>933</v>
      </c>
      <c r="AN14" s="79" t="b">
        <v>0</v>
      </c>
      <c r="AO14" s="85" t="s">
        <v>901</v>
      </c>
      <c r="AP14" s="79" t="s">
        <v>945</v>
      </c>
      <c r="AQ14" s="79">
        <v>0</v>
      </c>
      <c r="AR14" s="79">
        <v>0</v>
      </c>
      <c r="AS14" s="79"/>
      <c r="AT14" s="79"/>
      <c r="AU14" s="79"/>
      <c r="AV14" s="79"/>
      <c r="AW14" s="79"/>
      <c r="AX14" s="79"/>
      <c r="AY14" s="79"/>
      <c r="AZ14" s="79"/>
      <c r="BA14">
        <v>1</v>
      </c>
      <c r="BB14" s="78" t="str">
        <f>REPLACE(INDEX(GroupVertices[Group],MATCH(Edges25[[#This Row],[Vertex 1]],GroupVertices[Vertex],0)),1,1,"")</f>
        <v>11</v>
      </c>
      <c r="BC14" s="78" t="str">
        <f>REPLACE(INDEX(GroupVertices[Group],MATCH(Edges25[[#This Row],[Vertex 2]],GroupVertices[Vertex],0)),1,1,"")</f>
        <v>11</v>
      </c>
      <c r="BD14" s="48">
        <v>1</v>
      </c>
      <c r="BE14" s="49">
        <v>12.5</v>
      </c>
      <c r="BF14" s="48">
        <v>0</v>
      </c>
      <c r="BG14" s="49">
        <v>0</v>
      </c>
      <c r="BH14" s="48">
        <v>0</v>
      </c>
      <c r="BI14" s="49">
        <v>0</v>
      </c>
      <c r="BJ14" s="48">
        <v>7</v>
      </c>
      <c r="BK14" s="49">
        <v>87.5</v>
      </c>
      <c r="BL14" s="48">
        <v>8</v>
      </c>
    </row>
    <row r="15" spans="1:64" ht="15">
      <c r="A15" s="64" t="s">
        <v>222</v>
      </c>
      <c r="B15" s="64" t="s">
        <v>297</v>
      </c>
      <c r="C15" s="65"/>
      <c r="D15" s="66"/>
      <c r="E15" s="67"/>
      <c r="F15" s="68"/>
      <c r="G15" s="65"/>
      <c r="H15" s="69"/>
      <c r="I15" s="70"/>
      <c r="J15" s="70"/>
      <c r="K15" s="34" t="s">
        <v>65</v>
      </c>
      <c r="L15" s="77">
        <v>19</v>
      </c>
      <c r="M15" s="77"/>
      <c r="N15" s="72"/>
      <c r="O15" s="79" t="s">
        <v>364</v>
      </c>
      <c r="P15" s="81">
        <v>43770.728368055556</v>
      </c>
      <c r="Q15" s="79" t="s">
        <v>377</v>
      </c>
      <c r="R15" s="82" t="s">
        <v>458</v>
      </c>
      <c r="S15" s="79" t="s">
        <v>501</v>
      </c>
      <c r="T15" s="79" t="s">
        <v>524</v>
      </c>
      <c r="U15" s="82" t="s">
        <v>562</v>
      </c>
      <c r="V15" s="82" t="s">
        <v>562</v>
      </c>
      <c r="W15" s="81">
        <v>43770.728368055556</v>
      </c>
      <c r="X15" s="82" t="s">
        <v>659</v>
      </c>
      <c r="Y15" s="79"/>
      <c r="Z15" s="79"/>
      <c r="AA15" s="85" t="s">
        <v>786</v>
      </c>
      <c r="AB15" s="79"/>
      <c r="AC15" s="79" t="b">
        <v>0</v>
      </c>
      <c r="AD15" s="79">
        <v>0</v>
      </c>
      <c r="AE15" s="85" t="s">
        <v>913</v>
      </c>
      <c r="AF15" s="79" t="b">
        <v>0</v>
      </c>
      <c r="AG15" s="79" t="s">
        <v>922</v>
      </c>
      <c r="AH15" s="79"/>
      <c r="AI15" s="85" t="s">
        <v>913</v>
      </c>
      <c r="AJ15" s="79" t="b">
        <v>0</v>
      </c>
      <c r="AK15" s="79">
        <v>0</v>
      </c>
      <c r="AL15" s="85" t="s">
        <v>785</v>
      </c>
      <c r="AM15" s="79" t="s">
        <v>933</v>
      </c>
      <c r="AN15" s="79" t="b">
        <v>0</v>
      </c>
      <c r="AO15" s="85" t="s">
        <v>785</v>
      </c>
      <c r="AP15" s="79" t="s">
        <v>176</v>
      </c>
      <c r="AQ15" s="79">
        <v>0</v>
      </c>
      <c r="AR15" s="79">
        <v>0</v>
      </c>
      <c r="AS15" s="79"/>
      <c r="AT15" s="79"/>
      <c r="AU15" s="79"/>
      <c r="AV15" s="79"/>
      <c r="AW15" s="79"/>
      <c r="AX15" s="79"/>
      <c r="AY15" s="79"/>
      <c r="AZ15" s="79"/>
      <c r="BA15">
        <v>1</v>
      </c>
      <c r="BB15" s="78" t="str">
        <f>REPLACE(INDEX(GroupVertices[Group],MATCH(Edges25[[#This Row],[Vertex 1]],GroupVertices[Vertex],0)),1,1,"")</f>
        <v>11</v>
      </c>
      <c r="BC15" s="78" t="str">
        <f>REPLACE(INDEX(GroupVertices[Group],MATCH(Edges25[[#This Row],[Vertex 2]],GroupVertices[Vertex],0)),1,1,"")</f>
        <v>11</v>
      </c>
      <c r="BD15" s="48"/>
      <c r="BE15" s="49"/>
      <c r="BF15" s="48"/>
      <c r="BG15" s="49"/>
      <c r="BH15" s="48"/>
      <c r="BI15" s="49"/>
      <c r="BJ15" s="48"/>
      <c r="BK15" s="49"/>
      <c r="BL15" s="48"/>
    </row>
    <row r="16" spans="1:64" ht="15">
      <c r="A16" s="64" t="s">
        <v>223</v>
      </c>
      <c r="B16" s="64" t="s">
        <v>223</v>
      </c>
      <c r="C16" s="65"/>
      <c r="D16" s="66"/>
      <c r="E16" s="67"/>
      <c r="F16" s="68"/>
      <c r="G16" s="65"/>
      <c r="H16" s="69"/>
      <c r="I16" s="70"/>
      <c r="J16" s="70"/>
      <c r="K16" s="34" t="s">
        <v>65</v>
      </c>
      <c r="L16" s="77">
        <v>21</v>
      </c>
      <c r="M16" s="77"/>
      <c r="N16" s="72"/>
      <c r="O16" s="79" t="s">
        <v>176</v>
      </c>
      <c r="P16" s="81">
        <v>43770.7400462963</v>
      </c>
      <c r="Q16" s="79" t="s">
        <v>378</v>
      </c>
      <c r="R16" s="79"/>
      <c r="S16" s="79"/>
      <c r="T16" s="79" t="s">
        <v>525</v>
      </c>
      <c r="U16" s="82" t="s">
        <v>563</v>
      </c>
      <c r="V16" s="82" t="s">
        <v>563</v>
      </c>
      <c r="W16" s="81">
        <v>43770.7400462963</v>
      </c>
      <c r="X16" s="82" t="s">
        <v>660</v>
      </c>
      <c r="Y16" s="79"/>
      <c r="Z16" s="79"/>
      <c r="AA16" s="85" t="s">
        <v>787</v>
      </c>
      <c r="AB16" s="79"/>
      <c r="AC16" s="79" t="b">
        <v>0</v>
      </c>
      <c r="AD16" s="79">
        <v>0</v>
      </c>
      <c r="AE16" s="85" t="s">
        <v>913</v>
      </c>
      <c r="AF16" s="79" t="b">
        <v>0</v>
      </c>
      <c r="AG16" s="79" t="s">
        <v>922</v>
      </c>
      <c r="AH16" s="79"/>
      <c r="AI16" s="85" t="s">
        <v>913</v>
      </c>
      <c r="AJ16" s="79" t="b">
        <v>0</v>
      </c>
      <c r="AK16" s="79">
        <v>0</v>
      </c>
      <c r="AL16" s="85" t="s">
        <v>913</v>
      </c>
      <c r="AM16" s="79" t="s">
        <v>934</v>
      </c>
      <c r="AN16" s="79" t="b">
        <v>0</v>
      </c>
      <c r="AO16" s="85" t="s">
        <v>787</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1</v>
      </c>
      <c r="BE16" s="49">
        <v>3.225806451612903</v>
      </c>
      <c r="BF16" s="48">
        <v>0</v>
      </c>
      <c r="BG16" s="49">
        <v>0</v>
      </c>
      <c r="BH16" s="48">
        <v>0</v>
      </c>
      <c r="BI16" s="49">
        <v>0</v>
      </c>
      <c r="BJ16" s="48">
        <v>30</v>
      </c>
      <c r="BK16" s="49">
        <v>96.7741935483871</v>
      </c>
      <c r="BL16" s="48">
        <v>31</v>
      </c>
    </row>
    <row r="17" spans="1:64" ht="15">
      <c r="A17" s="64" t="s">
        <v>224</v>
      </c>
      <c r="B17" s="64" t="s">
        <v>268</v>
      </c>
      <c r="C17" s="65"/>
      <c r="D17" s="66"/>
      <c r="E17" s="67"/>
      <c r="F17" s="68"/>
      <c r="G17" s="65"/>
      <c r="H17" s="69"/>
      <c r="I17" s="70"/>
      <c r="J17" s="70"/>
      <c r="K17" s="34" t="s">
        <v>65</v>
      </c>
      <c r="L17" s="77">
        <v>22</v>
      </c>
      <c r="M17" s="77"/>
      <c r="N17" s="72"/>
      <c r="O17" s="79" t="s">
        <v>364</v>
      </c>
      <c r="P17" s="81">
        <v>43770.78365740741</v>
      </c>
      <c r="Q17" s="79" t="s">
        <v>379</v>
      </c>
      <c r="R17" s="79"/>
      <c r="S17" s="79"/>
      <c r="T17" s="79"/>
      <c r="U17" s="79"/>
      <c r="V17" s="82" t="s">
        <v>585</v>
      </c>
      <c r="W17" s="81">
        <v>43770.78365740741</v>
      </c>
      <c r="X17" s="82" t="s">
        <v>661</v>
      </c>
      <c r="Y17" s="79"/>
      <c r="Z17" s="79"/>
      <c r="AA17" s="85" t="s">
        <v>788</v>
      </c>
      <c r="AB17" s="79"/>
      <c r="AC17" s="79" t="b">
        <v>0</v>
      </c>
      <c r="AD17" s="79">
        <v>0</v>
      </c>
      <c r="AE17" s="85" t="s">
        <v>913</v>
      </c>
      <c r="AF17" s="79" t="b">
        <v>0</v>
      </c>
      <c r="AG17" s="79" t="s">
        <v>922</v>
      </c>
      <c r="AH17" s="79"/>
      <c r="AI17" s="85" t="s">
        <v>913</v>
      </c>
      <c r="AJ17" s="79" t="b">
        <v>0</v>
      </c>
      <c r="AK17" s="79">
        <v>6</v>
      </c>
      <c r="AL17" s="85" t="s">
        <v>887</v>
      </c>
      <c r="AM17" s="79" t="s">
        <v>934</v>
      </c>
      <c r="AN17" s="79" t="b">
        <v>0</v>
      </c>
      <c r="AO17" s="85" t="s">
        <v>887</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20</v>
      </c>
      <c r="BK17" s="49">
        <v>100</v>
      </c>
      <c r="BL17" s="48">
        <v>20</v>
      </c>
    </row>
    <row r="18" spans="1:64" ht="15">
      <c r="A18" s="64" t="s">
        <v>225</v>
      </c>
      <c r="B18" s="64" t="s">
        <v>268</v>
      </c>
      <c r="C18" s="65"/>
      <c r="D18" s="66"/>
      <c r="E18" s="67"/>
      <c r="F18" s="68"/>
      <c r="G18" s="65"/>
      <c r="H18" s="69"/>
      <c r="I18" s="70"/>
      <c r="J18" s="70"/>
      <c r="K18" s="34" t="s">
        <v>65</v>
      </c>
      <c r="L18" s="77">
        <v>23</v>
      </c>
      <c r="M18" s="77"/>
      <c r="N18" s="72"/>
      <c r="O18" s="79" t="s">
        <v>364</v>
      </c>
      <c r="P18" s="81">
        <v>43770.796481481484</v>
      </c>
      <c r="Q18" s="79" t="s">
        <v>379</v>
      </c>
      <c r="R18" s="79"/>
      <c r="S18" s="79"/>
      <c r="T18" s="79"/>
      <c r="U18" s="79"/>
      <c r="V18" s="82" t="s">
        <v>586</v>
      </c>
      <c r="W18" s="81">
        <v>43770.796481481484</v>
      </c>
      <c r="X18" s="82" t="s">
        <v>662</v>
      </c>
      <c r="Y18" s="79"/>
      <c r="Z18" s="79"/>
      <c r="AA18" s="85" t="s">
        <v>789</v>
      </c>
      <c r="AB18" s="79"/>
      <c r="AC18" s="79" t="b">
        <v>0</v>
      </c>
      <c r="AD18" s="79">
        <v>0</v>
      </c>
      <c r="AE18" s="85" t="s">
        <v>913</v>
      </c>
      <c r="AF18" s="79" t="b">
        <v>0</v>
      </c>
      <c r="AG18" s="79" t="s">
        <v>922</v>
      </c>
      <c r="AH18" s="79"/>
      <c r="AI18" s="85" t="s">
        <v>913</v>
      </c>
      <c r="AJ18" s="79" t="b">
        <v>0</v>
      </c>
      <c r="AK18" s="79">
        <v>6</v>
      </c>
      <c r="AL18" s="85" t="s">
        <v>887</v>
      </c>
      <c r="AM18" s="79" t="s">
        <v>934</v>
      </c>
      <c r="AN18" s="79" t="b">
        <v>0</v>
      </c>
      <c r="AO18" s="85" t="s">
        <v>887</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20</v>
      </c>
      <c r="BK18" s="49">
        <v>100</v>
      </c>
      <c r="BL18" s="48">
        <v>20</v>
      </c>
    </row>
    <row r="19" spans="1:64" ht="15">
      <c r="A19" s="64" t="s">
        <v>226</v>
      </c>
      <c r="B19" s="64" t="s">
        <v>268</v>
      </c>
      <c r="C19" s="65"/>
      <c r="D19" s="66"/>
      <c r="E19" s="67"/>
      <c r="F19" s="68"/>
      <c r="G19" s="65"/>
      <c r="H19" s="69"/>
      <c r="I19" s="70"/>
      <c r="J19" s="70"/>
      <c r="K19" s="34" t="s">
        <v>65</v>
      </c>
      <c r="L19" s="77">
        <v>24</v>
      </c>
      <c r="M19" s="77"/>
      <c r="N19" s="72"/>
      <c r="O19" s="79" t="s">
        <v>364</v>
      </c>
      <c r="P19" s="81">
        <v>43770.80771990741</v>
      </c>
      <c r="Q19" s="79" t="s">
        <v>379</v>
      </c>
      <c r="R19" s="79"/>
      <c r="S19" s="79"/>
      <c r="T19" s="79"/>
      <c r="U19" s="79"/>
      <c r="V19" s="82" t="s">
        <v>587</v>
      </c>
      <c r="W19" s="81">
        <v>43770.80771990741</v>
      </c>
      <c r="X19" s="82" t="s">
        <v>663</v>
      </c>
      <c r="Y19" s="79"/>
      <c r="Z19" s="79"/>
      <c r="AA19" s="85" t="s">
        <v>790</v>
      </c>
      <c r="AB19" s="79"/>
      <c r="AC19" s="79" t="b">
        <v>0</v>
      </c>
      <c r="AD19" s="79">
        <v>0</v>
      </c>
      <c r="AE19" s="85" t="s">
        <v>913</v>
      </c>
      <c r="AF19" s="79" t="b">
        <v>0</v>
      </c>
      <c r="AG19" s="79" t="s">
        <v>922</v>
      </c>
      <c r="AH19" s="79"/>
      <c r="AI19" s="85" t="s">
        <v>913</v>
      </c>
      <c r="AJ19" s="79" t="b">
        <v>0</v>
      </c>
      <c r="AK19" s="79">
        <v>6</v>
      </c>
      <c r="AL19" s="85" t="s">
        <v>887</v>
      </c>
      <c r="AM19" s="79" t="s">
        <v>930</v>
      </c>
      <c r="AN19" s="79" t="b">
        <v>0</v>
      </c>
      <c r="AO19" s="85" t="s">
        <v>887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20</v>
      </c>
      <c r="BK19" s="49">
        <v>100</v>
      </c>
      <c r="BL19" s="48">
        <v>20</v>
      </c>
    </row>
    <row r="20" spans="1:64" ht="15">
      <c r="A20" s="64" t="s">
        <v>227</v>
      </c>
      <c r="B20" s="64" t="s">
        <v>268</v>
      </c>
      <c r="C20" s="65"/>
      <c r="D20" s="66"/>
      <c r="E20" s="67"/>
      <c r="F20" s="68"/>
      <c r="G20" s="65"/>
      <c r="H20" s="69"/>
      <c r="I20" s="70"/>
      <c r="J20" s="70"/>
      <c r="K20" s="34" t="s">
        <v>65</v>
      </c>
      <c r="L20" s="77">
        <v>25</v>
      </c>
      <c r="M20" s="77"/>
      <c r="N20" s="72"/>
      <c r="O20" s="79" t="s">
        <v>364</v>
      </c>
      <c r="P20" s="81">
        <v>43770.808842592596</v>
      </c>
      <c r="Q20" s="79" t="s">
        <v>379</v>
      </c>
      <c r="R20" s="79"/>
      <c r="S20" s="79"/>
      <c r="T20" s="79"/>
      <c r="U20" s="79"/>
      <c r="V20" s="82" t="s">
        <v>588</v>
      </c>
      <c r="W20" s="81">
        <v>43770.808842592596</v>
      </c>
      <c r="X20" s="82" t="s">
        <v>664</v>
      </c>
      <c r="Y20" s="79"/>
      <c r="Z20" s="79"/>
      <c r="AA20" s="85" t="s">
        <v>791</v>
      </c>
      <c r="AB20" s="79"/>
      <c r="AC20" s="79" t="b">
        <v>0</v>
      </c>
      <c r="AD20" s="79">
        <v>0</v>
      </c>
      <c r="AE20" s="85" t="s">
        <v>913</v>
      </c>
      <c r="AF20" s="79" t="b">
        <v>0</v>
      </c>
      <c r="AG20" s="79" t="s">
        <v>922</v>
      </c>
      <c r="AH20" s="79"/>
      <c r="AI20" s="85" t="s">
        <v>913</v>
      </c>
      <c r="AJ20" s="79" t="b">
        <v>0</v>
      </c>
      <c r="AK20" s="79">
        <v>6</v>
      </c>
      <c r="AL20" s="85" t="s">
        <v>887</v>
      </c>
      <c r="AM20" s="79" t="s">
        <v>934</v>
      </c>
      <c r="AN20" s="79" t="b">
        <v>0</v>
      </c>
      <c r="AO20" s="85" t="s">
        <v>887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20</v>
      </c>
      <c r="BK20" s="49">
        <v>100</v>
      </c>
      <c r="BL20" s="48">
        <v>20</v>
      </c>
    </row>
    <row r="21" spans="1:64" ht="15">
      <c r="A21" s="64" t="s">
        <v>228</v>
      </c>
      <c r="B21" s="64" t="s">
        <v>268</v>
      </c>
      <c r="C21" s="65"/>
      <c r="D21" s="66"/>
      <c r="E21" s="67"/>
      <c r="F21" s="68"/>
      <c r="G21" s="65"/>
      <c r="H21" s="69"/>
      <c r="I21" s="70"/>
      <c r="J21" s="70"/>
      <c r="K21" s="34" t="s">
        <v>65</v>
      </c>
      <c r="L21" s="77">
        <v>26</v>
      </c>
      <c r="M21" s="77"/>
      <c r="N21" s="72"/>
      <c r="O21" s="79" t="s">
        <v>364</v>
      </c>
      <c r="P21" s="81">
        <v>43770.84954861111</v>
      </c>
      <c r="Q21" s="79" t="s">
        <v>379</v>
      </c>
      <c r="R21" s="79"/>
      <c r="S21" s="79"/>
      <c r="T21" s="79"/>
      <c r="U21" s="79"/>
      <c r="V21" s="82" t="s">
        <v>589</v>
      </c>
      <c r="W21" s="81">
        <v>43770.84954861111</v>
      </c>
      <c r="X21" s="82" t="s">
        <v>665</v>
      </c>
      <c r="Y21" s="79"/>
      <c r="Z21" s="79"/>
      <c r="AA21" s="85" t="s">
        <v>792</v>
      </c>
      <c r="AB21" s="79"/>
      <c r="AC21" s="79" t="b">
        <v>0</v>
      </c>
      <c r="AD21" s="79">
        <v>0</v>
      </c>
      <c r="AE21" s="85" t="s">
        <v>913</v>
      </c>
      <c r="AF21" s="79" t="b">
        <v>0</v>
      </c>
      <c r="AG21" s="79" t="s">
        <v>922</v>
      </c>
      <c r="AH21" s="79"/>
      <c r="AI21" s="85" t="s">
        <v>913</v>
      </c>
      <c r="AJ21" s="79" t="b">
        <v>0</v>
      </c>
      <c r="AK21" s="79">
        <v>6</v>
      </c>
      <c r="AL21" s="85" t="s">
        <v>887</v>
      </c>
      <c r="AM21" s="79" t="s">
        <v>934</v>
      </c>
      <c r="AN21" s="79" t="b">
        <v>0</v>
      </c>
      <c r="AO21" s="85" t="s">
        <v>887</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20</v>
      </c>
      <c r="BK21" s="49">
        <v>100</v>
      </c>
      <c r="BL21" s="48">
        <v>20</v>
      </c>
    </row>
    <row r="22" spans="1:64" ht="15">
      <c r="A22" s="64" t="s">
        <v>229</v>
      </c>
      <c r="B22" s="64" t="s">
        <v>268</v>
      </c>
      <c r="C22" s="65"/>
      <c r="D22" s="66"/>
      <c r="E22" s="67"/>
      <c r="F22" s="68"/>
      <c r="G22" s="65"/>
      <c r="H22" s="69"/>
      <c r="I22" s="70"/>
      <c r="J22" s="70"/>
      <c r="K22" s="34" t="s">
        <v>65</v>
      </c>
      <c r="L22" s="77">
        <v>27</v>
      </c>
      <c r="M22" s="77"/>
      <c r="N22" s="72"/>
      <c r="O22" s="79" t="s">
        <v>364</v>
      </c>
      <c r="P22" s="81">
        <v>43770.88799768518</v>
      </c>
      <c r="Q22" s="79" t="s">
        <v>379</v>
      </c>
      <c r="R22" s="79"/>
      <c r="S22" s="79"/>
      <c r="T22" s="79"/>
      <c r="U22" s="79"/>
      <c r="V22" s="82" t="s">
        <v>590</v>
      </c>
      <c r="W22" s="81">
        <v>43770.88799768518</v>
      </c>
      <c r="X22" s="82" t="s">
        <v>666</v>
      </c>
      <c r="Y22" s="79"/>
      <c r="Z22" s="79"/>
      <c r="AA22" s="85" t="s">
        <v>793</v>
      </c>
      <c r="AB22" s="79"/>
      <c r="AC22" s="79" t="b">
        <v>0</v>
      </c>
      <c r="AD22" s="79">
        <v>0</v>
      </c>
      <c r="AE22" s="85" t="s">
        <v>913</v>
      </c>
      <c r="AF22" s="79" t="b">
        <v>0</v>
      </c>
      <c r="AG22" s="79" t="s">
        <v>922</v>
      </c>
      <c r="AH22" s="79"/>
      <c r="AI22" s="85" t="s">
        <v>913</v>
      </c>
      <c r="AJ22" s="79" t="b">
        <v>0</v>
      </c>
      <c r="AK22" s="79">
        <v>6</v>
      </c>
      <c r="AL22" s="85" t="s">
        <v>887</v>
      </c>
      <c r="AM22" s="79" t="s">
        <v>934</v>
      </c>
      <c r="AN22" s="79" t="b">
        <v>0</v>
      </c>
      <c r="AO22" s="85" t="s">
        <v>887</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20</v>
      </c>
      <c r="BK22" s="49">
        <v>100</v>
      </c>
      <c r="BL22" s="48">
        <v>20</v>
      </c>
    </row>
    <row r="23" spans="1:64" ht="15">
      <c r="A23" s="64" t="s">
        <v>230</v>
      </c>
      <c r="B23" s="64" t="s">
        <v>268</v>
      </c>
      <c r="C23" s="65"/>
      <c r="D23" s="66"/>
      <c r="E23" s="67"/>
      <c r="F23" s="68"/>
      <c r="G23" s="65"/>
      <c r="H23" s="69"/>
      <c r="I23" s="70"/>
      <c r="J23" s="70"/>
      <c r="K23" s="34" t="s">
        <v>65</v>
      </c>
      <c r="L23" s="77">
        <v>28</v>
      </c>
      <c r="M23" s="77"/>
      <c r="N23" s="72"/>
      <c r="O23" s="79" t="s">
        <v>364</v>
      </c>
      <c r="P23" s="81">
        <v>43771.57755787037</v>
      </c>
      <c r="Q23" s="79" t="s">
        <v>380</v>
      </c>
      <c r="R23" s="79"/>
      <c r="S23" s="79"/>
      <c r="T23" s="79"/>
      <c r="U23" s="79"/>
      <c r="V23" s="82" t="s">
        <v>591</v>
      </c>
      <c r="W23" s="81">
        <v>43771.57755787037</v>
      </c>
      <c r="X23" s="82" t="s">
        <v>667</v>
      </c>
      <c r="Y23" s="79"/>
      <c r="Z23" s="79"/>
      <c r="AA23" s="85" t="s">
        <v>794</v>
      </c>
      <c r="AB23" s="79"/>
      <c r="AC23" s="79" t="b">
        <v>0</v>
      </c>
      <c r="AD23" s="79">
        <v>0</v>
      </c>
      <c r="AE23" s="85" t="s">
        <v>913</v>
      </c>
      <c r="AF23" s="79" t="b">
        <v>0</v>
      </c>
      <c r="AG23" s="79" t="s">
        <v>922</v>
      </c>
      <c r="AH23" s="79"/>
      <c r="AI23" s="85" t="s">
        <v>913</v>
      </c>
      <c r="AJ23" s="79" t="b">
        <v>0</v>
      </c>
      <c r="AK23" s="79">
        <v>7</v>
      </c>
      <c r="AL23" s="85" t="s">
        <v>887</v>
      </c>
      <c r="AM23" s="79" t="s">
        <v>931</v>
      </c>
      <c r="AN23" s="79" t="b">
        <v>0</v>
      </c>
      <c r="AO23" s="85" t="s">
        <v>887</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20</v>
      </c>
      <c r="BK23" s="49">
        <v>100</v>
      </c>
      <c r="BL23" s="48">
        <v>20</v>
      </c>
    </row>
    <row r="24" spans="1:64" ht="15">
      <c r="A24" s="64" t="s">
        <v>231</v>
      </c>
      <c r="B24" s="64" t="s">
        <v>231</v>
      </c>
      <c r="C24" s="65"/>
      <c r="D24" s="66"/>
      <c r="E24" s="67"/>
      <c r="F24" s="68"/>
      <c r="G24" s="65"/>
      <c r="H24" s="69"/>
      <c r="I24" s="70"/>
      <c r="J24" s="70"/>
      <c r="K24" s="34" t="s">
        <v>65</v>
      </c>
      <c r="L24" s="77">
        <v>29</v>
      </c>
      <c r="M24" s="77"/>
      <c r="N24" s="72"/>
      <c r="O24" s="79" t="s">
        <v>176</v>
      </c>
      <c r="P24" s="81">
        <v>43766.57349537037</v>
      </c>
      <c r="Q24" s="79" t="s">
        <v>381</v>
      </c>
      <c r="R24" s="82" t="s">
        <v>459</v>
      </c>
      <c r="S24" s="79" t="s">
        <v>499</v>
      </c>
      <c r="T24" s="79" t="s">
        <v>526</v>
      </c>
      <c r="U24" s="79"/>
      <c r="V24" s="82" t="s">
        <v>592</v>
      </c>
      <c r="W24" s="81">
        <v>43766.57349537037</v>
      </c>
      <c r="X24" s="82" t="s">
        <v>668</v>
      </c>
      <c r="Y24" s="79"/>
      <c r="Z24" s="79"/>
      <c r="AA24" s="85" t="s">
        <v>795</v>
      </c>
      <c r="AB24" s="79"/>
      <c r="AC24" s="79" t="b">
        <v>0</v>
      </c>
      <c r="AD24" s="79">
        <v>0</v>
      </c>
      <c r="AE24" s="85" t="s">
        <v>913</v>
      </c>
      <c r="AF24" s="79" t="b">
        <v>0</v>
      </c>
      <c r="AG24" s="79" t="s">
        <v>922</v>
      </c>
      <c r="AH24" s="79"/>
      <c r="AI24" s="85" t="s">
        <v>913</v>
      </c>
      <c r="AJ24" s="79" t="b">
        <v>0</v>
      </c>
      <c r="AK24" s="79">
        <v>0</v>
      </c>
      <c r="AL24" s="85" t="s">
        <v>913</v>
      </c>
      <c r="AM24" s="79" t="s">
        <v>937</v>
      </c>
      <c r="AN24" s="79" t="b">
        <v>1</v>
      </c>
      <c r="AO24" s="85" t="s">
        <v>795</v>
      </c>
      <c r="AP24" s="79" t="s">
        <v>176</v>
      </c>
      <c r="AQ24" s="79">
        <v>0</v>
      </c>
      <c r="AR24" s="79">
        <v>0</v>
      </c>
      <c r="AS24" s="79"/>
      <c r="AT24" s="79"/>
      <c r="AU24" s="79"/>
      <c r="AV24" s="79"/>
      <c r="AW24" s="79"/>
      <c r="AX24" s="79"/>
      <c r="AY24" s="79"/>
      <c r="AZ24" s="79"/>
      <c r="BA24">
        <v>4</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14</v>
      </c>
      <c r="BK24" s="49">
        <v>100</v>
      </c>
      <c r="BL24" s="48">
        <v>14</v>
      </c>
    </row>
    <row r="25" spans="1:64" ht="15">
      <c r="A25" s="64" t="s">
        <v>231</v>
      </c>
      <c r="B25" s="64" t="s">
        <v>231</v>
      </c>
      <c r="C25" s="65"/>
      <c r="D25" s="66"/>
      <c r="E25" s="67"/>
      <c r="F25" s="68"/>
      <c r="G25" s="65"/>
      <c r="H25" s="69"/>
      <c r="I25" s="70"/>
      <c r="J25" s="70"/>
      <c r="K25" s="34" t="s">
        <v>65</v>
      </c>
      <c r="L25" s="77">
        <v>30</v>
      </c>
      <c r="M25" s="77"/>
      <c r="N25" s="72"/>
      <c r="O25" s="79" t="s">
        <v>176</v>
      </c>
      <c r="P25" s="81">
        <v>43768.28990740741</v>
      </c>
      <c r="Q25" s="79" t="s">
        <v>382</v>
      </c>
      <c r="R25" s="82" t="s">
        <v>460</v>
      </c>
      <c r="S25" s="79" t="s">
        <v>499</v>
      </c>
      <c r="T25" s="79"/>
      <c r="U25" s="79"/>
      <c r="V25" s="82" t="s">
        <v>592</v>
      </c>
      <c r="W25" s="81">
        <v>43768.28990740741</v>
      </c>
      <c r="X25" s="82" t="s">
        <v>669</v>
      </c>
      <c r="Y25" s="79"/>
      <c r="Z25" s="79"/>
      <c r="AA25" s="85" t="s">
        <v>796</v>
      </c>
      <c r="AB25" s="79"/>
      <c r="AC25" s="79" t="b">
        <v>0</v>
      </c>
      <c r="AD25" s="79">
        <v>0</v>
      </c>
      <c r="AE25" s="85" t="s">
        <v>913</v>
      </c>
      <c r="AF25" s="79" t="b">
        <v>0</v>
      </c>
      <c r="AG25" s="79" t="s">
        <v>922</v>
      </c>
      <c r="AH25" s="79"/>
      <c r="AI25" s="85" t="s">
        <v>913</v>
      </c>
      <c r="AJ25" s="79" t="b">
        <v>0</v>
      </c>
      <c r="AK25" s="79">
        <v>0</v>
      </c>
      <c r="AL25" s="85" t="s">
        <v>913</v>
      </c>
      <c r="AM25" s="79" t="s">
        <v>937</v>
      </c>
      <c r="AN25" s="79" t="b">
        <v>1</v>
      </c>
      <c r="AO25" s="85" t="s">
        <v>796</v>
      </c>
      <c r="AP25" s="79" t="s">
        <v>176</v>
      </c>
      <c r="AQ25" s="79">
        <v>0</v>
      </c>
      <c r="AR25" s="79">
        <v>0</v>
      </c>
      <c r="AS25" s="79"/>
      <c r="AT25" s="79"/>
      <c r="AU25" s="79"/>
      <c r="AV25" s="79"/>
      <c r="AW25" s="79"/>
      <c r="AX25" s="79"/>
      <c r="AY25" s="79"/>
      <c r="AZ25" s="79"/>
      <c r="BA25">
        <v>4</v>
      </c>
      <c r="BB25" s="78" t="str">
        <f>REPLACE(INDEX(GroupVertices[Group],MATCH(Edges25[[#This Row],[Vertex 1]],GroupVertices[Vertex],0)),1,1,"")</f>
        <v>4</v>
      </c>
      <c r="BC25" s="78" t="str">
        <f>REPLACE(INDEX(GroupVertices[Group],MATCH(Edges25[[#This Row],[Vertex 2]],GroupVertices[Vertex],0)),1,1,"")</f>
        <v>4</v>
      </c>
      <c r="BD25" s="48">
        <v>0</v>
      </c>
      <c r="BE25" s="49">
        <v>0</v>
      </c>
      <c r="BF25" s="48">
        <v>0</v>
      </c>
      <c r="BG25" s="49">
        <v>0</v>
      </c>
      <c r="BH25" s="48">
        <v>0</v>
      </c>
      <c r="BI25" s="49">
        <v>0</v>
      </c>
      <c r="BJ25" s="48">
        <v>18</v>
      </c>
      <c r="BK25" s="49">
        <v>100</v>
      </c>
      <c r="BL25" s="48">
        <v>18</v>
      </c>
    </row>
    <row r="26" spans="1:64" ht="15">
      <c r="A26" s="64" t="s">
        <v>231</v>
      </c>
      <c r="B26" s="64" t="s">
        <v>231</v>
      </c>
      <c r="C26" s="65"/>
      <c r="D26" s="66"/>
      <c r="E26" s="67"/>
      <c r="F26" s="68"/>
      <c r="G26" s="65"/>
      <c r="H26" s="69"/>
      <c r="I26" s="70"/>
      <c r="J26" s="70"/>
      <c r="K26" s="34" t="s">
        <v>65</v>
      </c>
      <c r="L26" s="77">
        <v>31</v>
      </c>
      <c r="M26" s="77"/>
      <c r="N26" s="72"/>
      <c r="O26" s="79" t="s">
        <v>176</v>
      </c>
      <c r="P26" s="81">
        <v>43769.508935185186</v>
      </c>
      <c r="Q26" s="79" t="s">
        <v>383</v>
      </c>
      <c r="R26" s="82" t="s">
        <v>461</v>
      </c>
      <c r="S26" s="79" t="s">
        <v>499</v>
      </c>
      <c r="T26" s="79" t="s">
        <v>527</v>
      </c>
      <c r="U26" s="79"/>
      <c r="V26" s="82" t="s">
        <v>592</v>
      </c>
      <c r="W26" s="81">
        <v>43769.508935185186</v>
      </c>
      <c r="X26" s="82" t="s">
        <v>670</v>
      </c>
      <c r="Y26" s="79"/>
      <c r="Z26" s="79"/>
      <c r="AA26" s="85" t="s">
        <v>797</v>
      </c>
      <c r="AB26" s="79"/>
      <c r="AC26" s="79" t="b">
        <v>0</v>
      </c>
      <c r="AD26" s="79">
        <v>0</v>
      </c>
      <c r="AE26" s="85" t="s">
        <v>913</v>
      </c>
      <c r="AF26" s="79" t="b">
        <v>0</v>
      </c>
      <c r="AG26" s="79" t="s">
        <v>922</v>
      </c>
      <c r="AH26" s="79"/>
      <c r="AI26" s="85" t="s">
        <v>913</v>
      </c>
      <c r="AJ26" s="79" t="b">
        <v>0</v>
      </c>
      <c r="AK26" s="79">
        <v>0</v>
      </c>
      <c r="AL26" s="85" t="s">
        <v>913</v>
      </c>
      <c r="AM26" s="79" t="s">
        <v>937</v>
      </c>
      <c r="AN26" s="79" t="b">
        <v>1</v>
      </c>
      <c r="AO26" s="85" t="s">
        <v>797</v>
      </c>
      <c r="AP26" s="79" t="s">
        <v>176</v>
      </c>
      <c r="AQ26" s="79">
        <v>0</v>
      </c>
      <c r="AR26" s="79">
        <v>0</v>
      </c>
      <c r="AS26" s="79"/>
      <c r="AT26" s="79"/>
      <c r="AU26" s="79"/>
      <c r="AV26" s="79"/>
      <c r="AW26" s="79"/>
      <c r="AX26" s="79"/>
      <c r="AY26" s="79"/>
      <c r="AZ26" s="79"/>
      <c r="BA26">
        <v>4</v>
      </c>
      <c r="BB26" s="78" t="str">
        <f>REPLACE(INDEX(GroupVertices[Group],MATCH(Edges25[[#This Row],[Vertex 1]],GroupVertices[Vertex],0)),1,1,"")</f>
        <v>4</v>
      </c>
      <c r="BC26" s="78" t="str">
        <f>REPLACE(INDEX(GroupVertices[Group],MATCH(Edges25[[#This Row],[Vertex 2]],GroupVertices[Vertex],0)),1,1,"")</f>
        <v>4</v>
      </c>
      <c r="BD26" s="48">
        <v>0</v>
      </c>
      <c r="BE26" s="49">
        <v>0</v>
      </c>
      <c r="BF26" s="48">
        <v>0</v>
      </c>
      <c r="BG26" s="49">
        <v>0</v>
      </c>
      <c r="BH26" s="48">
        <v>0</v>
      </c>
      <c r="BI26" s="49">
        <v>0</v>
      </c>
      <c r="BJ26" s="48">
        <v>15</v>
      </c>
      <c r="BK26" s="49">
        <v>100</v>
      </c>
      <c r="BL26" s="48">
        <v>15</v>
      </c>
    </row>
    <row r="27" spans="1:64" ht="15">
      <c r="A27" s="64" t="s">
        <v>231</v>
      </c>
      <c r="B27" s="64" t="s">
        <v>231</v>
      </c>
      <c r="C27" s="65"/>
      <c r="D27" s="66"/>
      <c r="E27" s="67"/>
      <c r="F27" s="68"/>
      <c r="G27" s="65"/>
      <c r="H27" s="69"/>
      <c r="I27" s="70"/>
      <c r="J27" s="70"/>
      <c r="K27" s="34" t="s">
        <v>65</v>
      </c>
      <c r="L27" s="77">
        <v>32</v>
      </c>
      <c r="M27" s="77"/>
      <c r="N27" s="72"/>
      <c r="O27" s="79" t="s">
        <v>176</v>
      </c>
      <c r="P27" s="81">
        <v>43772.594189814816</v>
      </c>
      <c r="Q27" s="79" t="s">
        <v>384</v>
      </c>
      <c r="R27" s="79" t="s">
        <v>462</v>
      </c>
      <c r="S27" s="79" t="s">
        <v>502</v>
      </c>
      <c r="T27" s="79" t="s">
        <v>528</v>
      </c>
      <c r="U27" s="79"/>
      <c r="V27" s="82" t="s">
        <v>592</v>
      </c>
      <c r="W27" s="81">
        <v>43772.594189814816</v>
      </c>
      <c r="X27" s="82" t="s">
        <v>671</v>
      </c>
      <c r="Y27" s="79"/>
      <c r="Z27" s="79"/>
      <c r="AA27" s="85" t="s">
        <v>798</v>
      </c>
      <c r="AB27" s="79"/>
      <c r="AC27" s="79" t="b">
        <v>0</v>
      </c>
      <c r="AD27" s="79">
        <v>0</v>
      </c>
      <c r="AE27" s="85" t="s">
        <v>913</v>
      </c>
      <c r="AF27" s="79" t="b">
        <v>0</v>
      </c>
      <c r="AG27" s="79" t="s">
        <v>922</v>
      </c>
      <c r="AH27" s="79"/>
      <c r="AI27" s="85" t="s">
        <v>913</v>
      </c>
      <c r="AJ27" s="79" t="b">
        <v>0</v>
      </c>
      <c r="AK27" s="79">
        <v>0</v>
      </c>
      <c r="AL27" s="85" t="s">
        <v>913</v>
      </c>
      <c r="AM27" s="79" t="s">
        <v>937</v>
      </c>
      <c r="AN27" s="79" t="b">
        <v>0</v>
      </c>
      <c r="AO27" s="85" t="s">
        <v>798</v>
      </c>
      <c r="AP27" s="79" t="s">
        <v>176</v>
      </c>
      <c r="AQ27" s="79">
        <v>0</v>
      </c>
      <c r="AR27" s="79">
        <v>0</v>
      </c>
      <c r="AS27" s="79"/>
      <c r="AT27" s="79"/>
      <c r="AU27" s="79"/>
      <c r="AV27" s="79"/>
      <c r="AW27" s="79"/>
      <c r="AX27" s="79"/>
      <c r="AY27" s="79"/>
      <c r="AZ27" s="79"/>
      <c r="BA27">
        <v>4</v>
      </c>
      <c r="BB27" s="78" t="str">
        <f>REPLACE(INDEX(GroupVertices[Group],MATCH(Edges25[[#This Row],[Vertex 1]],GroupVertices[Vertex],0)),1,1,"")</f>
        <v>4</v>
      </c>
      <c r="BC27" s="78" t="str">
        <f>REPLACE(INDEX(GroupVertices[Group],MATCH(Edges25[[#This Row],[Vertex 2]],GroupVertices[Vertex],0)),1,1,"")</f>
        <v>4</v>
      </c>
      <c r="BD27" s="48">
        <v>0</v>
      </c>
      <c r="BE27" s="49">
        <v>0</v>
      </c>
      <c r="BF27" s="48">
        <v>1</v>
      </c>
      <c r="BG27" s="49">
        <v>3.3333333333333335</v>
      </c>
      <c r="BH27" s="48">
        <v>0</v>
      </c>
      <c r="BI27" s="49">
        <v>0</v>
      </c>
      <c r="BJ27" s="48">
        <v>29</v>
      </c>
      <c r="BK27" s="49">
        <v>96.66666666666667</v>
      </c>
      <c r="BL27" s="48">
        <v>30</v>
      </c>
    </row>
    <row r="28" spans="1:64" ht="15">
      <c r="A28" s="64" t="s">
        <v>232</v>
      </c>
      <c r="B28" s="64" t="s">
        <v>232</v>
      </c>
      <c r="C28" s="65"/>
      <c r="D28" s="66"/>
      <c r="E28" s="67"/>
      <c r="F28" s="68"/>
      <c r="G28" s="65"/>
      <c r="H28" s="69"/>
      <c r="I28" s="70"/>
      <c r="J28" s="70"/>
      <c r="K28" s="34" t="s">
        <v>65</v>
      </c>
      <c r="L28" s="77">
        <v>33</v>
      </c>
      <c r="M28" s="77"/>
      <c r="N28" s="72"/>
      <c r="O28" s="79" t="s">
        <v>176</v>
      </c>
      <c r="P28" s="81">
        <v>43768.51688657407</v>
      </c>
      <c r="Q28" s="79" t="s">
        <v>385</v>
      </c>
      <c r="R28" s="82" t="s">
        <v>463</v>
      </c>
      <c r="S28" s="79" t="s">
        <v>499</v>
      </c>
      <c r="T28" s="79"/>
      <c r="U28" s="79"/>
      <c r="V28" s="82" t="s">
        <v>593</v>
      </c>
      <c r="W28" s="81">
        <v>43768.51688657407</v>
      </c>
      <c r="X28" s="82" t="s">
        <v>672</v>
      </c>
      <c r="Y28" s="79"/>
      <c r="Z28" s="79"/>
      <c r="AA28" s="85" t="s">
        <v>799</v>
      </c>
      <c r="AB28" s="79"/>
      <c r="AC28" s="79" t="b">
        <v>0</v>
      </c>
      <c r="AD28" s="79">
        <v>0</v>
      </c>
      <c r="AE28" s="85" t="s">
        <v>913</v>
      </c>
      <c r="AF28" s="79" t="b">
        <v>0</v>
      </c>
      <c r="AG28" s="79" t="s">
        <v>922</v>
      </c>
      <c r="AH28" s="79"/>
      <c r="AI28" s="85" t="s">
        <v>913</v>
      </c>
      <c r="AJ28" s="79" t="b">
        <v>0</v>
      </c>
      <c r="AK28" s="79">
        <v>0</v>
      </c>
      <c r="AL28" s="85" t="s">
        <v>913</v>
      </c>
      <c r="AM28" s="79" t="s">
        <v>934</v>
      </c>
      <c r="AN28" s="79" t="b">
        <v>1</v>
      </c>
      <c r="AO28" s="85" t="s">
        <v>799</v>
      </c>
      <c r="AP28" s="79" t="s">
        <v>176</v>
      </c>
      <c r="AQ28" s="79">
        <v>0</v>
      </c>
      <c r="AR28" s="79">
        <v>0</v>
      </c>
      <c r="AS28" s="79"/>
      <c r="AT28" s="79"/>
      <c r="AU28" s="79"/>
      <c r="AV28" s="79"/>
      <c r="AW28" s="79"/>
      <c r="AX28" s="79"/>
      <c r="AY28" s="79"/>
      <c r="AZ28" s="79"/>
      <c r="BA28">
        <v>2</v>
      </c>
      <c r="BB28" s="78" t="str">
        <f>REPLACE(INDEX(GroupVertices[Group],MATCH(Edges25[[#This Row],[Vertex 1]],GroupVertices[Vertex],0)),1,1,"")</f>
        <v>4</v>
      </c>
      <c r="BC28" s="78" t="str">
        <f>REPLACE(INDEX(GroupVertices[Group],MATCH(Edges25[[#This Row],[Vertex 2]],GroupVertices[Vertex],0)),1,1,"")</f>
        <v>4</v>
      </c>
      <c r="BD28" s="48">
        <v>0</v>
      </c>
      <c r="BE28" s="49">
        <v>0</v>
      </c>
      <c r="BF28" s="48">
        <v>0</v>
      </c>
      <c r="BG28" s="49">
        <v>0</v>
      </c>
      <c r="BH28" s="48">
        <v>0</v>
      </c>
      <c r="BI28" s="49">
        <v>0</v>
      </c>
      <c r="BJ28" s="48">
        <v>21</v>
      </c>
      <c r="BK28" s="49">
        <v>100</v>
      </c>
      <c r="BL28" s="48">
        <v>21</v>
      </c>
    </row>
    <row r="29" spans="1:64" ht="15">
      <c r="A29" s="64" t="s">
        <v>232</v>
      </c>
      <c r="B29" s="64" t="s">
        <v>232</v>
      </c>
      <c r="C29" s="65"/>
      <c r="D29" s="66"/>
      <c r="E29" s="67"/>
      <c r="F29" s="68"/>
      <c r="G29" s="65"/>
      <c r="H29" s="69"/>
      <c r="I29" s="70"/>
      <c r="J29" s="70"/>
      <c r="K29" s="34" t="s">
        <v>65</v>
      </c>
      <c r="L29" s="77">
        <v>34</v>
      </c>
      <c r="M29" s="77"/>
      <c r="N29" s="72"/>
      <c r="O29" s="79" t="s">
        <v>176</v>
      </c>
      <c r="P29" s="81">
        <v>43774.551516203705</v>
      </c>
      <c r="Q29" s="79" t="s">
        <v>386</v>
      </c>
      <c r="R29" s="82" t="s">
        <v>464</v>
      </c>
      <c r="S29" s="79" t="s">
        <v>503</v>
      </c>
      <c r="T29" s="79" t="s">
        <v>529</v>
      </c>
      <c r="U29" s="82" t="s">
        <v>564</v>
      </c>
      <c r="V29" s="82" t="s">
        <v>564</v>
      </c>
      <c r="W29" s="81">
        <v>43774.551516203705</v>
      </c>
      <c r="X29" s="82" t="s">
        <v>673</v>
      </c>
      <c r="Y29" s="79"/>
      <c r="Z29" s="79"/>
      <c r="AA29" s="85" t="s">
        <v>800</v>
      </c>
      <c r="AB29" s="79"/>
      <c r="AC29" s="79" t="b">
        <v>0</v>
      </c>
      <c r="AD29" s="79">
        <v>0</v>
      </c>
      <c r="AE29" s="85" t="s">
        <v>913</v>
      </c>
      <c r="AF29" s="79" t="b">
        <v>0</v>
      </c>
      <c r="AG29" s="79" t="s">
        <v>922</v>
      </c>
      <c r="AH29" s="79"/>
      <c r="AI29" s="85" t="s">
        <v>913</v>
      </c>
      <c r="AJ29" s="79" t="b">
        <v>0</v>
      </c>
      <c r="AK29" s="79">
        <v>0</v>
      </c>
      <c r="AL29" s="85" t="s">
        <v>913</v>
      </c>
      <c r="AM29" s="79" t="s">
        <v>934</v>
      </c>
      <c r="AN29" s="79" t="b">
        <v>0</v>
      </c>
      <c r="AO29" s="85" t="s">
        <v>800</v>
      </c>
      <c r="AP29" s="79" t="s">
        <v>176</v>
      </c>
      <c r="AQ29" s="79">
        <v>0</v>
      </c>
      <c r="AR29" s="79">
        <v>0</v>
      </c>
      <c r="AS29" s="79"/>
      <c r="AT29" s="79"/>
      <c r="AU29" s="79"/>
      <c r="AV29" s="79"/>
      <c r="AW29" s="79"/>
      <c r="AX29" s="79"/>
      <c r="AY29" s="79"/>
      <c r="AZ29" s="79"/>
      <c r="BA29">
        <v>2</v>
      </c>
      <c r="BB29" s="78" t="str">
        <f>REPLACE(INDEX(GroupVertices[Group],MATCH(Edges25[[#This Row],[Vertex 1]],GroupVertices[Vertex],0)),1,1,"")</f>
        <v>4</v>
      </c>
      <c r="BC29" s="78" t="str">
        <f>REPLACE(INDEX(GroupVertices[Group],MATCH(Edges25[[#This Row],[Vertex 2]],GroupVertices[Vertex],0)),1,1,"")</f>
        <v>4</v>
      </c>
      <c r="BD29" s="48">
        <v>1</v>
      </c>
      <c r="BE29" s="49">
        <v>3.125</v>
      </c>
      <c r="BF29" s="48">
        <v>0</v>
      </c>
      <c r="BG29" s="49">
        <v>0</v>
      </c>
      <c r="BH29" s="48">
        <v>0</v>
      </c>
      <c r="BI29" s="49">
        <v>0</v>
      </c>
      <c r="BJ29" s="48">
        <v>31</v>
      </c>
      <c r="BK29" s="49">
        <v>96.875</v>
      </c>
      <c r="BL29" s="48">
        <v>32</v>
      </c>
    </row>
    <row r="30" spans="1:64" ht="15">
      <c r="A30" s="64" t="s">
        <v>233</v>
      </c>
      <c r="B30" s="64" t="s">
        <v>233</v>
      </c>
      <c r="C30" s="65"/>
      <c r="D30" s="66"/>
      <c r="E30" s="67"/>
      <c r="F30" s="68"/>
      <c r="G30" s="65"/>
      <c r="H30" s="69"/>
      <c r="I30" s="70"/>
      <c r="J30" s="70"/>
      <c r="K30" s="34" t="s">
        <v>65</v>
      </c>
      <c r="L30" s="77">
        <v>35</v>
      </c>
      <c r="M30" s="77"/>
      <c r="N30" s="72"/>
      <c r="O30" s="79" t="s">
        <v>176</v>
      </c>
      <c r="P30" s="81">
        <v>43774.60627314815</v>
      </c>
      <c r="Q30" s="79" t="s">
        <v>387</v>
      </c>
      <c r="R30" s="79" t="s">
        <v>465</v>
      </c>
      <c r="S30" s="79" t="s">
        <v>504</v>
      </c>
      <c r="T30" s="79" t="s">
        <v>530</v>
      </c>
      <c r="U30" s="82" t="s">
        <v>565</v>
      </c>
      <c r="V30" s="82" t="s">
        <v>565</v>
      </c>
      <c r="W30" s="81">
        <v>43774.60627314815</v>
      </c>
      <c r="X30" s="82" t="s">
        <v>674</v>
      </c>
      <c r="Y30" s="79"/>
      <c r="Z30" s="79"/>
      <c r="AA30" s="85" t="s">
        <v>801</v>
      </c>
      <c r="AB30" s="79"/>
      <c r="AC30" s="79" t="b">
        <v>0</v>
      </c>
      <c r="AD30" s="79">
        <v>2</v>
      </c>
      <c r="AE30" s="85" t="s">
        <v>913</v>
      </c>
      <c r="AF30" s="79" t="b">
        <v>0</v>
      </c>
      <c r="AG30" s="79" t="s">
        <v>922</v>
      </c>
      <c r="AH30" s="79"/>
      <c r="AI30" s="85" t="s">
        <v>913</v>
      </c>
      <c r="AJ30" s="79" t="b">
        <v>0</v>
      </c>
      <c r="AK30" s="79">
        <v>0</v>
      </c>
      <c r="AL30" s="85" t="s">
        <v>913</v>
      </c>
      <c r="AM30" s="79" t="s">
        <v>938</v>
      </c>
      <c r="AN30" s="79" t="b">
        <v>0</v>
      </c>
      <c r="AO30" s="85" t="s">
        <v>801</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3</v>
      </c>
      <c r="BE30" s="49">
        <v>8.108108108108109</v>
      </c>
      <c r="BF30" s="48">
        <v>1</v>
      </c>
      <c r="BG30" s="49">
        <v>2.7027027027027026</v>
      </c>
      <c r="BH30" s="48">
        <v>0</v>
      </c>
      <c r="BI30" s="49">
        <v>0</v>
      </c>
      <c r="BJ30" s="48">
        <v>33</v>
      </c>
      <c r="BK30" s="49">
        <v>89.1891891891892</v>
      </c>
      <c r="BL30" s="48">
        <v>37</v>
      </c>
    </row>
    <row r="31" spans="1:64" ht="15">
      <c r="A31" s="64" t="s">
        <v>234</v>
      </c>
      <c r="B31" s="64" t="s">
        <v>234</v>
      </c>
      <c r="C31" s="65"/>
      <c r="D31" s="66"/>
      <c r="E31" s="67"/>
      <c r="F31" s="68"/>
      <c r="G31" s="65"/>
      <c r="H31" s="69"/>
      <c r="I31" s="70"/>
      <c r="J31" s="70"/>
      <c r="K31" s="34" t="s">
        <v>65</v>
      </c>
      <c r="L31" s="77">
        <v>36</v>
      </c>
      <c r="M31" s="77"/>
      <c r="N31" s="72"/>
      <c r="O31" s="79" t="s">
        <v>176</v>
      </c>
      <c r="P31" s="81">
        <v>43774.798530092594</v>
      </c>
      <c r="Q31" s="79" t="s">
        <v>388</v>
      </c>
      <c r="R31" s="82" t="s">
        <v>466</v>
      </c>
      <c r="S31" s="79" t="s">
        <v>505</v>
      </c>
      <c r="T31" s="79" t="s">
        <v>531</v>
      </c>
      <c r="U31" s="82" t="s">
        <v>566</v>
      </c>
      <c r="V31" s="82" t="s">
        <v>566</v>
      </c>
      <c r="W31" s="81">
        <v>43774.798530092594</v>
      </c>
      <c r="X31" s="82" t="s">
        <v>675</v>
      </c>
      <c r="Y31" s="79"/>
      <c r="Z31" s="79"/>
      <c r="AA31" s="85" t="s">
        <v>802</v>
      </c>
      <c r="AB31" s="79"/>
      <c r="AC31" s="79" t="b">
        <v>0</v>
      </c>
      <c r="AD31" s="79">
        <v>0</v>
      </c>
      <c r="AE31" s="85" t="s">
        <v>913</v>
      </c>
      <c r="AF31" s="79" t="b">
        <v>0</v>
      </c>
      <c r="AG31" s="79" t="s">
        <v>922</v>
      </c>
      <c r="AH31" s="79"/>
      <c r="AI31" s="85" t="s">
        <v>913</v>
      </c>
      <c r="AJ31" s="79" t="b">
        <v>0</v>
      </c>
      <c r="AK31" s="79">
        <v>0</v>
      </c>
      <c r="AL31" s="85" t="s">
        <v>913</v>
      </c>
      <c r="AM31" s="79" t="s">
        <v>934</v>
      </c>
      <c r="AN31" s="79" t="b">
        <v>0</v>
      </c>
      <c r="AO31" s="85" t="s">
        <v>802</v>
      </c>
      <c r="AP31" s="79" t="s">
        <v>176</v>
      </c>
      <c r="AQ31" s="79">
        <v>0</v>
      </c>
      <c r="AR31" s="79">
        <v>0</v>
      </c>
      <c r="AS31" s="79"/>
      <c r="AT31" s="79"/>
      <c r="AU31" s="79"/>
      <c r="AV31" s="79"/>
      <c r="AW31" s="79"/>
      <c r="AX31" s="79"/>
      <c r="AY31" s="79"/>
      <c r="AZ31" s="79"/>
      <c r="BA31">
        <v>1</v>
      </c>
      <c r="BB31" s="78" t="str">
        <f>REPLACE(INDEX(GroupVertices[Group],MATCH(Edges25[[#This Row],[Vertex 1]],GroupVertices[Vertex],0)),1,1,"")</f>
        <v>4</v>
      </c>
      <c r="BC31" s="78" t="str">
        <f>REPLACE(INDEX(GroupVertices[Group],MATCH(Edges25[[#This Row],[Vertex 2]],GroupVertices[Vertex],0)),1,1,"")</f>
        <v>4</v>
      </c>
      <c r="BD31" s="48">
        <v>2</v>
      </c>
      <c r="BE31" s="49">
        <v>11.11111111111111</v>
      </c>
      <c r="BF31" s="48">
        <v>0</v>
      </c>
      <c r="BG31" s="49">
        <v>0</v>
      </c>
      <c r="BH31" s="48">
        <v>0</v>
      </c>
      <c r="BI31" s="49">
        <v>0</v>
      </c>
      <c r="BJ31" s="48">
        <v>16</v>
      </c>
      <c r="BK31" s="49">
        <v>88.88888888888889</v>
      </c>
      <c r="BL31" s="48">
        <v>18</v>
      </c>
    </row>
    <row r="32" spans="1:64" ht="15">
      <c r="A32" s="64" t="s">
        <v>235</v>
      </c>
      <c r="B32" s="64" t="s">
        <v>269</v>
      </c>
      <c r="C32" s="65"/>
      <c r="D32" s="66"/>
      <c r="E32" s="67"/>
      <c r="F32" s="68"/>
      <c r="G32" s="65"/>
      <c r="H32" s="69"/>
      <c r="I32" s="70"/>
      <c r="J32" s="70"/>
      <c r="K32" s="34" t="s">
        <v>65</v>
      </c>
      <c r="L32" s="77">
        <v>37</v>
      </c>
      <c r="M32" s="77"/>
      <c r="N32" s="72"/>
      <c r="O32" s="79" t="s">
        <v>364</v>
      </c>
      <c r="P32" s="81">
        <v>43774.92303240741</v>
      </c>
      <c r="Q32" s="79" t="s">
        <v>389</v>
      </c>
      <c r="R32" s="79"/>
      <c r="S32" s="79"/>
      <c r="T32" s="79"/>
      <c r="U32" s="79"/>
      <c r="V32" s="82" t="s">
        <v>594</v>
      </c>
      <c r="W32" s="81">
        <v>43774.92303240741</v>
      </c>
      <c r="X32" s="82" t="s">
        <v>676</v>
      </c>
      <c r="Y32" s="79"/>
      <c r="Z32" s="79"/>
      <c r="AA32" s="85" t="s">
        <v>803</v>
      </c>
      <c r="AB32" s="79"/>
      <c r="AC32" s="79" t="b">
        <v>0</v>
      </c>
      <c r="AD32" s="79">
        <v>0</v>
      </c>
      <c r="AE32" s="85" t="s">
        <v>913</v>
      </c>
      <c r="AF32" s="79" t="b">
        <v>0</v>
      </c>
      <c r="AG32" s="79" t="s">
        <v>922</v>
      </c>
      <c r="AH32" s="79"/>
      <c r="AI32" s="85" t="s">
        <v>913</v>
      </c>
      <c r="AJ32" s="79" t="b">
        <v>0</v>
      </c>
      <c r="AK32" s="79">
        <v>4</v>
      </c>
      <c r="AL32" s="85" t="s">
        <v>844</v>
      </c>
      <c r="AM32" s="79" t="s">
        <v>933</v>
      </c>
      <c r="AN32" s="79" t="b">
        <v>0</v>
      </c>
      <c r="AO32" s="85" t="s">
        <v>844</v>
      </c>
      <c r="AP32" s="79" t="s">
        <v>176</v>
      </c>
      <c r="AQ32" s="79">
        <v>0</v>
      </c>
      <c r="AR32" s="79">
        <v>0</v>
      </c>
      <c r="AS32" s="79"/>
      <c r="AT32" s="79"/>
      <c r="AU32" s="79"/>
      <c r="AV32" s="79"/>
      <c r="AW32" s="79"/>
      <c r="AX32" s="79"/>
      <c r="AY32" s="79"/>
      <c r="AZ32" s="79"/>
      <c r="BA32">
        <v>1</v>
      </c>
      <c r="BB32" s="78" t="str">
        <f>REPLACE(INDEX(GroupVertices[Group],MATCH(Edges25[[#This Row],[Vertex 1]],GroupVertices[Vertex],0)),1,1,"")</f>
        <v>7</v>
      </c>
      <c r="BC32" s="78" t="str">
        <f>REPLACE(INDEX(GroupVertices[Group],MATCH(Edges25[[#This Row],[Vertex 2]],GroupVertices[Vertex],0)),1,1,"")</f>
        <v>7</v>
      </c>
      <c r="BD32" s="48">
        <v>0</v>
      </c>
      <c r="BE32" s="49">
        <v>0</v>
      </c>
      <c r="BF32" s="48">
        <v>0</v>
      </c>
      <c r="BG32" s="49">
        <v>0</v>
      </c>
      <c r="BH32" s="48">
        <v>0</v>
      </c>
      <c r="BI32" s="49">
        <v>0</v>
      </c>
      <c r="BJ32" s="48">
        <v>24</v>
      </c>
      <c r="BK32" s="49">
        <v>100</v>
      </c>
      <c r="BL32" s="48">
        <v>24</v>
      </c>
    </row>
    <row r="33" spans="1:64" ht="15">
      <c r="A33" s="64" t="s">
        <v>236</v>
      </c>
      <c r="B33" s="64" t="s">
        <v>269</v>
      </c>
      <c r="C33" s="65"/>
      <c r="D33" s="66"/>
      <c r="E33" s="67"/>
      <c r="F33" s="68"/>
      <c r="G33" s="65"/>
      <c r="H33" s="69"/>
      <c r="I33" s="70"/>
      <c r="J33" s="70"/>
      <c r="K33" s="34" t="s">
        <v>65</v>
      </c>
      <c r="L33" s="77">
        <v>38</v>
      </c>
      <c r="M33" s="77"/>
      <c r="N33" s="72"/>
      <c r="O33" s="79" t="s">
        <v>364</v>
      </c>
      <c r="P33" s="81">
        <v>43774.98303240741</v>
      </c>
      <c r="Q33" s="79" t="s">
        <v>389</v>
      </c>
      <c r="R33" s="79"/>
      <c r="S33" s="79"/>
      <c r="T33" s="79"/>
      <c r="U33" s="79"/>
      <c r="V33" s="82" t="s">
        <v>595</v>
      </c>
      <c r="W33" s="81">
        <v>43774.98303240741</v>
      </c>
      <c r="X33" s="82" t="s">
        <v>677</v>
      </c>
      <c r="Y33" s="79"/>
      <c r="Z33" s="79"/>
      <c r="AA33" s="85" t="s">
        <v>804</v>
      </c>
      <c r="AB33" s="79"/>
      <c r="AC33" s="79" t="b">
        <v>0</v>
      </c>
      <c r="AD33" s="79">
        <v>0</v>
      </c>
      <c r="AE33" s="85" t="s">
        <v>913</v>
      </c>
      <c r="AF33" s="79" t="b">
        <v>0</v>
      </c>
      <c r="AG33" s="79" t="s">
        <v>922</v>
      </c>
      <c r="AH33" s="79"/>
      <c r="AI33" s="85" t="s">
        <v>913</v>
      </c>
      <c r="AJ33" s="79" t="b">
        <v>0</v>
      </c>
      <c r="AK33" s="79">
        <v>4</v>
      </c>
      <c r="AL33" s="85" t="s">
        <v>844</v>
      </c>
      <c r="AM33" s="79" t="s">
        <v>932</v>
      </c>
      <c r="AN33" s="79" t="b">
        <v>0</v>
      </c>
      <c r="AO33" s="85" t="s">
        <v>844</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v>0</v>
      </c>
      <c r="BE33" s="49">
        <v>0</v>
      </c>
      <c r="BF33" s="48">
        <v>0</v>
      </c>
      <c r="BG33" s="49">
        <v>0</v>
      </c>
      <c r="BH33" s="48">
        <v>0</v>
      </c>
      <c r="BI33" s="49">
        <v>0</v>
      </c>
      <c r="BJ33" s="48">
        <v>24</v>
      </c>
      <c r="BK33" s="49">
        <v>100</v>
      </c>
      <c r="BL33" s="48">
        <v>24</v>
      </c>
    </row>
    <row r="34" spans="1:64" ht="15">
      <c r="A34" s="64" t="s">
        <v>237</v>
      </c>
      <c r="B34" s="64" t="s">
        <v>269</v>
      </c>
      <c r="C34" s="65"/>
      <c r="D34" s="66"/>
      <c r="E34" s="67"/>
      <c r="F34" s="68"/>
      <c r="G34" s="65"/>
      <c r="H34" s="69"/>
      <c r="I34" s="70"/>
      <c r="J34" s="70"/>
      <c r="K34" s="34" t="s">
        <v>65</v>
      </c>
      <c r="L34" s="77">
        <v>39</v>
      </c>
      <c r="M34" s="77"/>
      <c r="N34" s="72"/>
      <c r="O34" s="79" t="s">
        <v>364</v>
      </c>
      <c r="P34" s="81">
        <v>43775.110810185186</v>
      </c>
      <c r="Q34" s="79" t="s">
        <v>389</v>
      </c>
      <c r="R34" s="79"/>
      <c r="S34" s="79"/>
      <c r="T34" s="79"/>
      <c r="U34" s="79"/>
      <c r="V34" s="82" t="s">
        <v>596</v>
      </c>
      <c r="W34" s="81">
        <v>43775.110810185186</v>
      </c>
      <c r="X34" s="82" t="s">
        <v>678</v>
      </c>
      <c r="Y34" s="79"/>
      <c r="Z34" s="79"/>
      <c r="AA34" s="85" t="s">
        <v>805</v>
      </c>
      <c r="AB34" s="79"/>
      <c r="AC34" s="79" t="b">
        <v>0</v>
      </c>
      <c r="AD34" s="79">
        <v>0</v>
      </c>
      <c r="AE34" s="85" t="s">
        <v>913</v>
      </c>
      <c r="AF34" s="79" t="b">
        <v>0</v>
      </c>
      <c r="AG34" s="79" t="s">
        <v>922</v>
      </c>
      <c r="AH34" s="79"/>
      <c r="AI34" s="85" t="s">
        <v>913</v>
      </c>
      <c r="AJ34" s="79" t="b">
        <v>0</v>
      </c>
      <c r="AK34" s="79">
        <v>4</v>
      </c>
      <c r="AL34" s="85" t="s">
        <v>844</v>
      </c>
      <c r="AM34" s="79" t="s">
        <v>930</v>
      </c>
      <c r="AN34" s="79" t="b">
        <v>0</v>
      </c>
      <c r="AO34" s="85" t="s">
        <v>844</v>
      </c>
      <c r="AP34" s="79" t="s">
        <v>176</v>
      </c>
      <c r="AQ34" s="79">
        <v>0</v>
      </c>
      <c r="AR34" s="79">
        <v>0</v>
      </c>
      <c r="AS34" s="79"/>
      <c r="AT34" s="79"/>
      <c r="AU34" s="79"/>
      <c r="AV34" s="79"/>
      <c r="AW34" s="79"/>
      <c r="AX34" s="79"/>
      <c r="AY34" s="79"/>
      <c r="AZ34" s="79"/>
      <c r="BA34">
        <v>1</v>
      </c>
      <c r="BB34" s="78" t="str">
        <f>REPLACE(INDEX(GroupVertices[Group],MATCH(Edges25[[#This Row],[Vertex 1]],GroupVertices[Vertex],0)),1,1,"")</f>
        <v>7</v>
      </c>
      <c r="BC34" s="78" t="str">
        <f>REPLACE(INDEX(GroupVertices[Group],MATCH(Edges25[[#This Row],[Vertex 2]],GroupVertices[Vertex],0)),1,1,"")</f>
        <v>7</v>
      </c>
      <c r="BD34" s="48">
        <v>0</v>
      </c>
      <c r="BE34" s="49">
        <v>0</v>
      </c>
      <c r="BF34" s="48">
        <v>0</v>
      </c>
      <c r="BG34" s="49">
        <v>0</v>
      </c>
      <c r="BH34" s="48">
        <v>0</v>
      </c>
      <c r="BI34" s="49">
        <v>0</v>
      </c>
      <c r="BJ34" s="48">
        <v>24</v>
      </c>
      <c r="BK34" s="49">
        <v>100</v>
      </c>
      <c r="BL34" s="48">
        <v>24</v>
      </c>
    </row>
    <row r="35" spans="1:64" ht="15">
      <c r="A35" s="64" t="s">
        <v>238</v>
      </c>
      <c r="B35" s="64" t="s">
        <v>269</v>
      </c>
      <c r="C35" s="65"/>
      <c r="D35" s="66"/>
      <c r="E35" s="67"/>
      <c r="F35" s="68"/>
      <c r="G35" s="65"/>
      <c r="H35" s="69"/>
      <c r="I35" s="70"/>
      <c r="J35" s="70"/>
      <c r="K35" s="34" t="s">
        <v>65</v>
      </c>
      <c r="L35" s="77">
        <v>40</v>
      </c>
      <c r="M35" s="77"/>
      <c r="N35" s="72"/>
      <c r="O35" s="79" t="s">
        <v>364</v>
      </c>
      <c r="P35" s="81">
        <v>43775.1169212963</v>
      </c>
      <c r="Q35" s="79" t="s">
        <v>389</v>
      </c>
      <c r="R35" s="79"/>
      <c r="S35" s="79"/>
      <c r="T35" s="79"/>
      <c r="U35" s="79"/>
      <c r="V35" s="82" t="s">
        <v>597</v>
      </c>
      <c r="W35" s="81">
        <v>43775.1169212963</v>
      </c>
      <c r="X35" s="82" t="s">
        <v>679</v>
      </c>
      <c r="Y35" s="79"/>
      <c r="Z35" s="79"/>
      <c r="AA35" s="85" t="s">
        <v>806</v>
      </c>
      <c r="AB35" s="79"/>
      <c r="AC35" s="79" t="b">
        <v>0</v>
      </c>
      <c r="AD35" s="79">
        <v>0</v>
      </c>
      <c r="AE35" s="85" t="s">
        <v>913</v>
      </c>
      <c r="AF35" s="79" t="b">
        <v>0</v>
      </c>
      <c r="AG35" s="79" t="s">
        <v>922</v>
      </c>
      <c r="AH35" s="79"/>
      <c r="AI35" s="85" t="s">
        <v>913</v>
      </c>
      <c r="AJ35" s="79" t="b">
        <v>0</v>
      </c>
      <c r="AK35" s="79">
        <v>4</v>
      </c>
      <c r="AL35" s="85" t="s">
        <v>844</v>
      </c>
      <c r="AM35" s="79" t="s">
        <v>930</v>
      </c>
      <c r="AN35" s="79" t="b">
        <v>0</v>
      </c>
      <c r="AO35" s="85" t="s">
        <v>844</v>
      </c>
      <c r="AP35" s="79" t="s">
        <v>176</v>
      </c>
      <c r="AQ35" s="79">
        <v>0</v>
      </c>
      <c r="AR35" s="79">
        <v>0</v>
      </c>
      <c r="AS35" s="79"/>
      <c r="AT35" s="79"/>
      <c r="AU35" s="79"/>
      <c r="AV35" s="79"/>
      <c r="AW35" s="79"/>
      <c r="AX35" s="79"/>
      <c r="AY35" s="79"/>
      <c r="AZ35" s="79"/>
      <c r="BA35">
        <v>1</v>
      </c>
      <c r="BB35" s="78" t="str">
        <f>REPLACE(INDEX(GroupVertices[Group],MATCH(Edges25[[#This Row],[Vertex 1]],GroupVertices[Vertex],0)),1,1,"")</f>
        <v>7</v>
      </c>
      <c r="BC35" s="78" t="str">
        <f>REPLACE(INDEX(GroupVertices[Group],MATCH(Edges25[[#This Row],[Vertex 2]],GroupVertices[Vertex],0)),1,1,"")</f>
        <v>7</v>
      </c>
      <c r="BD35" s="48">
        <v>0</v>
      </c>
      <c r="BE35" s="49">
        <v>0</v>
      </c>
      <c r="BF35" s="48">
        <v>0</v>
      </c>
      <c r="BG35" s="49">
        <v>0</v>
      </c>
      <c r="BH35" s="48">
        <v>0</v>
      </c>
      <c r="BI35" s="49">
        <v>0</v>
      </c>
      <c r="BJ35" s="48">
        <v>24</v>
      </c>
      <c r="BK35" s="49">
        <v>100</v>
      </c>
      <c r="BL35" s="48">
        <v>24</v>
      </c>
    </row>
    <row r="36" spans="1:64" ht="15">
      <c r="A36" s="64" t="s">
        <v>239</v>
      </c>
      <c r="B36" s="64" t="s">
        <v>271</v>
      </c>
      <c r="C36" s="65"/>
      <c r="D36" s="66"/>
      <c r="E36" s="67"/>
      <c r="F36" s="68"/>
      <c r="G36" s="65"/>
      <c r="H36" s="69"/>
      <c r="I36" s="70"/>
      <c r="J36" s="70"/>
      <c r="K36" s="34" t="s">
        <v>65</v>
      </c>
      <c r="L36" s="77">
        <v>41</v>
      </c>
      <c r="M36" s="77"/>
      <c r="N36" s="72"/>
      <c r="O36" s="79" t="s">
        <v>364</v>
      </c>
      <c r="P36" s="81">
        <v>43775.140648148146</v>
      </c>
      <c r="Q36" s="79" t="s">
        <v>390</v>
      </c>
      <c r="R36" s="79"/>
      <c r="S36" s="79"/>
      <c r="T36" s="79"/>
      <c r="U36" s="79"/>
      <c r="V36" s="82" t="s">
        <v>598</v>
      </c>
      <c r="W36" s="81">
        <v>43775.140648148146</v>
      </c>
      <c r="X36" s="82" t="s">
        <v>680</v>
      </c>
      <c r="Y36" s="79"/>
      <c r="Z36" s="79"/>
      <c r="AA36" s="85" t="s">
        <v>807</v>
      </c>
      <c r="AB36" s="79"/>
      <c r="AC36" s="79" t="b">
        <v>0</v>
      </c>
      <c r="AD36" s="79">
        <v>0</v>
      </c>
      <c r="AE36" s="85" t="s">
        <v>913</v>
      </c>
      <c r="AF36" s="79" t="b">
        <v>0</v>
      </c>
      <c r="AG36" s="79" t="s">
        <v>922</v>
      </c>
      <c r="AH36" s="79"/>
      <c r="AI36" s="85" t="s">
        <v>913</v>
      </c>
      <c r="AJ36" s="79" t="b">
        <v>0</v>
      </c>
      <c r="AK36" s="79">
        <v>10</v>
      </c>
      <c r="AL36" s="85" t="s">
        <v>854</v>
      </c>
      <c r="AM36" s="79" t="s">
        <v>933</v>
      </c>
      <c r="AN36" s="79" t="b">
        <v>0</v>
      </c>
      <c r="AO36" s="85" t="s">
        <v>854</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0</v>
      </c>
      <c r="BE36" s="49">
        <v>0</v>
      </c>
      <c r="BF36" s="48">
        <v>0</v>
      </c>
      <c r="BG36" s="49">
        <v>0</v>
      </c>
      <c r="BH36" s="48">
        <v>0</v>
      </c>
      <c r="BI36" s="49">
        <v>0</v>
      </c>
      <c r="BJ36" s="48">
        <v>24</v>
      </c>
      <c r="BK36" s="49">
        <v>100</v>
      </c>
      <c r="BL36" s="48">
        <v>24</v>
      </c>
    </row>
    <row r="37" spans="1:64" ht="15">
      <c r="A37" s="64" t="s">
        <v>240</v>
      </c>
      <c r="B37" s="64" t="s">
        <v>271</v>
      </c>
      <c r="C37" s="65"/>
      <c r="D37" s="66"/>
      <c r="E37" s="67"/>
      <c r="F37" s="68"/>
      <c r="G37" s="65"/>
      <c r="H37" s="69"/>
      <c r="I37" s="70"/>
      <c r="J37" s="70"/>
      <c r="K37" s="34" t="s">
        <v>65</v>
      </c>
      <c r="L37" s="77">
        <v>42</v>
      </c>
      <c r="M37" s="77"/>
      <c r="N37" s="72"/>
      <c r="O37" s="79" t="s">
        <v>364</v>
      </c>
      <c r="P37" s="81">
        <v>43775.47607638889</v>
      </c>
      <c r="Q37" s="79" t="s">
        <v>390</v>
      </c>
      <c r="R37" s="79"/>
      <c r="S37" s="79"/>
      <c r="T37" s="79"/>
      <c r="U37" s="79"/>
      <c r="V37" s="82" t="s">
        <v>599</v>
      </c>
      <c r="W37" s="81">
        <v>43775.47607638889</v>
      </c>
      <c r="X37" s="82" t="s">
        <v>681</v>
      </c>
      <c r="Y37" s="79"/>
      <c r="Z37" s="79"/>
      <c r="AA37" s="85" t="s">
        <v>808</v>
      </c>
      <c r="AB37" s="79"/>
      <c r="AC37" s="79" t="b">
        <v>0</v>
      </c>
      <c r="AD37" s="79">
        <v>0</v>
      </c>
      <c r="AE37" s="85" t="s">
        <v>913</v>
      </c>
      <c r="AF37" s="79" t="b">
        <v>0</v>
      </c>
      <c r="AG37" s="79" t="s">
        <v>922</v>
      </c>
      <c r="AH37" s="79"/>
      <c r="AI37" s="85" t="s">
        <v>913</v>
      </c>
      <c r="AJ37" s="79" t="b">
        <v>0</v>
      </c>
      <c r="AK37" s="79">
        <v>10</v>
      </c>
      <c r="AL37" s="85" t="s">
        <v>854</v>
      </c>
      <c r="AM37" s="79" t="s">
        <v>934</v>
      </c>
      <c r="AN37" s="79" t="b">
        <v>0</v>
      </c>
      <c r="AO37" s="85" t="s">
        <v>854</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v>0</v>
      </c>
      <c r="BE37" s="49">
        <v>0</v>
      </c>
      <c r="BF37" s="48">
        <v>0</v>
      </c>
      <c r="BG37" s="49">
        <v>0</v>
      </c>
      <c r="BH37" s="48">
        <v>0</v>
      </c>
      <c r="BI37" s="49">
        <v>0</v>
      </c>
      <c r="BJ37" s="48">
        <v>24</v>
      </c>
      <c r="BK37" s="49">
        <v>100</v>
      </c>
      <c r="BL37" s="48">
        <v>24</v>
      </c>
    </row>
    <row r="38" spans="1:64" ht="15">
      <c r="A38" s="64" t="s">
        <v>241</v>
      </c>
      <c r="B38" s="64" t="s">
        <v>271</v>
      </c>
      <c r="C38" s="65"/>
      <c r="D38" s="66"/>
      <c r="E38" s="67"/>
      <c r="F38" s="68"/>
      <c r="G38" s="65"/>
      <c r="H38" s="69"/>
      <c r="I38" s="70"/>
      <c r="J38" s="70"/>
      <c r="K38" s="34" t="s">
        <v>65</v>
      </c>
      <c r="L38" s="77">
        <v>43</v>
      </c>
      <c r="M38" s="77"/>
      <c r="N38" s="72"/>
      <c r="O38" s="79" t="s">
        <v>364</v>
      </c>
      <c r="P38" s="81">
        <v>43775.561527777776</v>
      </c>
      <c r="Q38" s="79" t="s">
        <v>390</v>
      </c>
      <c r="R38" s="79"/>
      <c r="S38" s="79"/>
      <c r="T38" s="79"/>
      <c r="U38" s="79"/>
      <c r="V38" s="82" t="s">
        <v>600</v>
      </c>
      <c r="W38" s="81">
        <v>43775.561527777776</v>
      </c>
      <c r="X38" s="82" t="s">
        <v>682</v>
      </c>
      <c r="Y38" s="79"/>
      <c r="Z38" s="79"/>
      <c r="AA38" s="85" t="s">
        <v>809</v>
      </c>
      <c r="AB38" s="79"/>
      <c r="AC38" s="79" t="b">
        <v>0</v>
      </c>
      <c r="AD38" s="79">
        <v>0</v>
      </c>
      <c r="AE38" s="85" t="s">
        <v>913</v>
      </c>
      <c r="AF38" s="79" t="b">
        <v>0</v>
      </c>
      <c r="AG38" s="79" t="s">
        <v>922</v>
      </c>
      <c r="AH38" s="79"/>
      <c r="AI38" s="85" t="s">
        <v>913</v>
      </c>
      <c r="AJ38" s="79" t="b">
        <v>0</v>
      </c>
      <c r="AK38" s="79">
        <v>10</v>
      </c>
      <c r="AL38" s="85" t="s">
        <v>854</v>
      </c>
      <c r="AM38" s="79" t="s">
        <v>930</v>
      </c>
      <c r="AN38" s="79" t="b">
        <v>0</v>
      </c>
      <c r="AO38" s="85" t="s">
        <v>854</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24</v>
      </c>
      <c r="BK38" s="49">
        <v>100</v>
      </c>
      <c r="BL38" s="48">
        <v>24</v>
      </c>
    </row>
    <row r="39" spans="1:64" ht="15">
      <c r="A39" s="64" t="s">
        <v>242</v>
      </c>
      <c r="B39" s="64" t="s">
        <v>271</v>
      </c>
      <c r="C39" s="65"/>
      <c r="D39" s="66"/>
      <c r="E39" s="67"/>
      <c r="F39" s="68"/>
      <c r="G39" s="65"/>
      <c r="H39" s="69"/>
      <c r="I39" s="70"/>
      <c r="J39" s="70"/>
      <c r="K39" s="34" t="s">
        <v>65</v>
      </c>
      <c r="L39" s="77">
        <v>44</v>
      </c>
      <c r="M39" s="77"/>
      <c r="N39" s="72"/>
      <c r="O39" s="79" t="s">
        <v>364</v>
      </c>
      <c r="P39" s="81">
        <v>43775.614953703705</v>
      </c>
      <c r="Q39" s="79" t="s">
        <v>390</v>
      </c>
      <c r="R39" s="79"/>
      <c r="S39" s="79"/>
      <c r="T39" s="79"/>
      <c r="U39" s="79"/>
      <c r="V39" s="82" t="s">
        <v>601</v>
      </c>
      <c r="W39" s="81">
        <v>43775.614953703705</v>
      </c>
      <c r="X39" s="82" t="s">
        <v>683</v>
      </c>
      <c r="Y39" s="79"/>
      <c r="Z39" s="79"/>
      <c r="AA39" s="85" t="s">
        <v>810</v>
      </c>
      <c r="AB39" s="79"/>
      <c r="AC39" s="79" t="b">
        <v>0</v>
      </c>
      <c r="AD39" s="79">
        <v>0</v>
      </c>
      <c r="AE39" s="85" t="s">
        <v>913</v>
      </c>
      <c r="AF39" s="79" t="b">
        <v>0</v>
      </c>
      <c r="AG39" s="79" t="s">
        <v>922</v>
      </c>
      <c r="AH39" s="79"/>
      <c r="AI39" s="85" t="s">
        <v>913</v>
      </c>
      <c r="AJ39" s="79" t="b">
        <v>0</v>
      </c>
      <c r="AK39" s="79">
        <v>10</v>
      </c>
      <c r="AL39" s="85" t="s">
        <v>854</v>
      </c>
      <c r="AM39" s="79" t="s">
        <v>933</v>
      </c>
      <c r="AN39" s="79" t="b">
        <v>0</v>
      </c>
      <c r="AO39" s="85" t="s">
        <v>854</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v>0</v>
      </c>
      <c r="BE39" s="49">
        <v>0</v>
      </c>
      <c r="BF39" s="48">
        <v>0</v>
      </c>
      <c r="BG39" s="49">
        <v>0</v>
      </c>
      <c r="BH39" s="48">
        <v>0</v>
      </c>
      <c r="BI39" s="49">
        <v>0</v>
      </c>
      <c r="BJ39" s="48">
        <v>24</v>
      </c>
      <c r="BK39" s="49">
        <v>100</v>
      </c>
      <c r="BL39" s="48">
        <v>24</v>
      </c>
    </row>
    <row r="40" spans="1:64" ht="15">
      <c r="A40" s="64" t="s">
        <v>243</v>
      </c>
      <c r="B40" s="64" t="s">
        <v>243</v>
      </c>
      <c r="C40" s="65"/>
      <c r="D40" s="66"/>
      <c r="E40" s="67"/>
      <c r="F40" s="68"/>
      <c r="G40" s="65"/>
      <c r="H40" s="69"/>
      <c r="I40" s="70"/>
      <c r="J40" s="70"/>
      <c r="K40" s="34" t="s">
        <v>65</v>
      </c>
      <c r="L40" s="77">
        <v>45</v>
      </c>
      <c r="M40" s="77"/>
      <c r="N40" s="72"/>
      <c r="O40" s="79" t="s">
        <v>176</v>
      </c>
      <c r="P40" s="81">
        <v>43766.59471064815</v>
      </c>
      <c r="Q40" s="79" t="s">
        <v>391</v>
      </c>
      <c r="R40" s="82" t="s">
        <v>467</v>
      </c>
      <c r="S40" s="79" t="s">
        <v>499</v>
      </c>
      <c r="T40" s="79"/>
      <c r="U40" s="79"/>
      <c r="V40" s="82" t="s">
        <v>602</v>
      </c>
      <c r="W40" s="81">
        <v>43766.59471064815</v>
      </c>
      <c r="X40" s="82" t="s">
        <v>684</v>
      </c>
      <c r="Y40" s="79"/>
      <c r="Z40" s="79"/>
      <c r="AA40" s="85" t="s">
        <v>811</v>
      </c>
      <c r="AB40" s="79"/>
      <c r="AC40" s="79" t="b">
        <v>0</v>
      </c>
      <c r="AD40" s="79">
        <v>0</v>
      </c>
      <c r="AE40" s="85" t="s">
        <v>913</v>
      </c>
      <c r="AF40" s="79" t="b">
        <v>0</v>
      </c>
      <c r="AG40" s="79" t="s">
        <v>922</v>
      </c>
      <c r="AH40" s="79"/>
      <c r="AI40" s="85" t="s">
        <v>913</v>
      </c>
      <c r="AJ40" s="79" t="b">
        <v>0</v>
      </c>
      <c r="AK40" s="79">
        <v>0</v>
      </c>
      <c r="AL40" s="85" t="s">
        <v>913</v>
      </c>
      <c r="AM40" s="79" t="s">
        <v>939</v>
      </c>
      <c r="AN40" s="79" t="b">
        <v>1</v>
      </c>
      <c r="AO40" s="85" t="s">
        <v>811</v>
      </c>
      <c r="AP40" s="79" t="s">
        <v>176</v>
      </c>
      <c r="AQ40" s="79">
        <v>0</v>
      </c>
      <c r="AR40" s="79">
        <v>0</v>
      </c>
      <c r="AS40" s="79"/>
      <c r="AT40" s="79"/>
      <c r="AU40" s="79"/>
      <c r="AV40" s="79"/>
      <c r="AW40" s="79"/>
      <c r="AX40" s="79"/>
      <c r="AY40" s="79"/>
      <c r="AZ40" s="79"/>
      <c r="BA40">
        <v>2</v>
      </c>
      <c r="BB40" s="78" t="str">
        <f>REPLACE(INDEX(GroupVertices[Group],MATCH(Edges25[[#This Row],[Vertex 1]],GroupVertices[Vertex],0)),1,1,"")</f>
        <v>14</v>
      </c>
      <c r="BC40" s="78" t="str">
        <f>REPLACE(INDEX(GroupVertices[Group],MATCH(Edges25[[#This Row],[Vertex 2]],GroupVertices[Vertex],0)),1,1,"")</f>
        <v>14</v>
      </c>
      <c r="BD40" s="48">
        <v>2</v>
      </c>
      <c r="BE40" s="49">
        <v>11.11111111111111</v>
      </c>
      <c r="BF40" s="48">
        <v>0</v>
      </c>
      <c r="BG40" s="49">
        <v>0</v>
      </c>
      <c r="BH40" s="48">
        <v>0</v>
      </c>
      <c r="BI40" s="49">
        <v>0</v>
      </c>
      <c r="BJ40" s="48">
        <v>16</v>
      </c>
      <c r="BK40" s="49">
        <v>88.88888888888889</v>
      </c>
      <c r="BL40" s="48">
        <v>18</v>
      </c>
    </row>
    <row r="41" spans="1:64" ht="15">
      <c r="A41" s="64" t="s">
        <v>243</v>
      </c>
      <c r="B41" s="64" t="s">
        <v>243</v>
      </c>
      <c r="C41" s="65"/>
      <c r="D41" s="66"/>
      <c r="E41" s="67"/>
      <c r="F41" s="68"/>
      <c r="G41" s="65"/>
      <c r="H41" s="69"/>
      <c r="I41" s="70"/>
      <c r="J41" s="70"/>
      <c r="K41" s="34" t="s">
        <v>65</v>
      </c>
      <c r="L41" s="77">
        <v>46</v>
      </c>
      <c r="M41" s="77"/>
      <c r="N41" s="72"/>
      <c r="O41" s="79" t="s">
        <v>176</v>
      </c>
      <c r="P41" s="81">
        <v>43775.69028935185</v>
      </c>
      <c r="Q41" s="79" t="s">
        <v>392</v>
      </c>
      <c r="R41" s="82" t="s">
        <v>468</v>
      </c>
      <c r="S41" s="79" t="s">
        <v>506</v>
      </c>
      <c r="T41" s="79" t="s">
        <v>532</v>
      </c>
      <c r="U41" s="82" t="s">
        <v>567</v>
      </c>
      <c r="V41" s="82" t="s">
        <v>567</v>
      </c>
      <c r="W41" s="81">
        <v>43775.69028935185</v>
      </c>
      <c r="X41" s="82" t="s">
        <v>685</v>
      </c>
      <c r="Y41" s="79"/>
      <c r="Z41" s="79"/>
      <c r="AA41" s="85" t="s">
        <v>812</v>
      </c>
      <c r="AB41" s="79"/>
      <c r="AC41" s="79" t="b">
        <v>0</v>
      </c>
      <c r="AD41" s="79">
        <v>0</v>
      </c>
      <c r="AE41" s="85" t="s">
        <v>913</v>
      </c>
      <c r="AF41" s="79" t="b">
        <v>0</v>
      </c>
      <c r="AG41" s="79" t="s">
        <v>922</v>
      </c>
      <c r="AH41" s="79"/>
      <c r="AI41" s="85" t="s">
        <v>913</v>
      </c>
      <c r="AJ41" s="79" t="b">
        <v>0</v>
      </c>
      <c r="AK41" s="79">
        <v>1</v>
      </c>
      <c r="AL41" s="85" t="s">
        <v>913</v>
      </c>
      <c r="AM41" s="79" t="s">
        <v>939</v>
      </c>
      <c r="AN41" s="79" t="b">
        <v>0</v>
      </c>
      <c r="AO41" s="85" t="s">
        <v>812</v>
      </c>
      <c r="AP41" s="79" t="s">
        <v>176</v>
      </c>
      <c r="AQ41" s="79">
        <v>0</v>
      </c>
      <c r="AR41" s="79">
        <v>0</v>
      </c>
      <c r="AS41" s="79"/>
      <c r="AT41" s="79"/>
      <c r="AU41" s="79"/>
      <c r="AV41" s="79"/>
      <c r="AW41" s="79"/>
      <c r="AX41" s="79"/>
      <c r="AY41" s="79"/>
      <c r="AZ41" s="79"/>
      <c r="BA41">
        <v>2</v>
      </c>
      <c r="BB41" s="78" t="str">
        <f>REPLACE(INDEX(GroupVertices[Group],MATCH(Edges25[[#This Row],[Vertex 1]],GroupVertices[Vertex],0)),1,1,"")</f>
        <v>14</v>
      </c>
      <c r="BC41" s="78" t="str">
        <f>REPLACE(INDEX(GroupVertices[Group],MATCH(Edges25[[#This Row],[Vertex 2]],GroupVertices[Vertex],0)),1,1,"")</f>
        <v>14</v>
      </c>
      <c r="BD41" s="48">
        <v>0</v>
      </c>
      <c r="BE41" s="49">
        <v>0</v>
      </c>
      <c r="BF41" s="48">
        <v>0</v>
      </c>
      <c r="BG41" s="49">
        <v>0</v>
      </c>
      <c r="BH41" s="48">
        <v>0</v>
      </c>
      <c r="BI41" s="49">
        <v>0</v>
      </c>
      <c r="BJ41" s="48">
        <v>13</v>
      </c>
      <c r="BK41" s="49">
        <v>100</v>
      </c>
      <c r="BL41" s="48">
        <v>13</v>
      </c>
    </row>
    <row r="42" spans="1:64" ht="15">
      <c r="A42" s="64" t="s">
        <v>244</v>
      </c>
      <c r="B42" s="64" t="s">
        <v>243</v>
      </c>
      <c r="C42" s="65"/>
      <c r="D42" s="66"/>
      <c r="E42" s="67"/>
      <c r="F42" s="68"/>
      <c r="G42" s="65"/>
      <c r="H42" s="69"/>
      <c r="I42" s="70"/>
      <c r="J42" s="70"/>
      <c r="K42" s="34" t="s">
        <v>65</v>
      </c>
      <c r="L42" s="77">
        <v>47</v>
      </c>
      <c r="M42" s="77"/>
      <c r="N42" s="72"/>
      <c r="O42" s="79" t="s">
        <v>364</v>
      </c>
      <c r="P42" s="81">
        <v>43775.694548611114</v>
      </c>
      <c r="Q42" s="79" t="s">
        <v>393</v>
      </c>
      <c r="R42" s="82" t="s">
        <v>468</v>
      </c>
      <c r="S42" s="79" t="s">
        <v>506</v>
      </c>
      <c r="T42" s="79" t="s">
        <v>533</v>
      </c>
      <c r="U42" s="79"/>
      <c r="V42" s="82" t="s">
        <v>603</v>
      </c>
      <c r="W42" s="81">
        <v>43775.694548611114</v>
      </c>
      <c r="X42" s="82" t="s">
        <v>686</v>
      </c>
      <c r="Y42" s="79"/>
      <c r="Z42" s="79"/>
      <c r="AA42" s="85" t="s">
        <v>813</v>
      </c>
      <c r="AB42" s="79"/>
      <c r="AC42" s="79" t="b">
        <v>0</v>
      </c>
      <c r="AD42" s="79">
        <v>0</v>
      </c>
      <c r="AE42" s="85" t="s">
        <v>913</v>
      </c>
      <c r="AF42" s="79" t="b">
        <v>0</v>
      </c>
      <c r="AG42" s="79" t="s">
        <v>922</v>
      </c>
      <c r="AH42" s="79"/>
      <c r="AI42" s="85" t="s">
        <v>913</v>
      </c>
      <c r="AJ42" s="79" t="b">
        <v>0</v>
      </c>
      <c r="AK42" s="79">
        <v>1</v>
      </c>
      <c r="AL42" s="85" t="s">
        <v>812</v>
      </c>
      <c r="AM42" s="79" t="s">
        <v>940</v>
      </c>
      <c r="AN42" s="79" t="b">
        <v>0</v>
      </c>
      <c r="AO42" s="85" t="s">
        <v>812</v>
      </c>
      <c r="AP42" s="79" t="s">
        <v>176</v>
      </c>
      <c r="AQ42" s="79">
        <v>0</v>
      </c>
      <c r="AR42" s="79">
        <v>0</v>
      </c>
      <c r="AS42" s="79"/>
      <c r="AT42" s="79"/>
      <c r="AU42" s="79"/>
      <c r="AV42" s="79"/>
      <c r="AW42" s="79"/>
      <c r="AX42" s="79"/>
      <c r="AY42" s="79"/>
      <c r="AZ42" s="79"/>
      <c r="BA42">
        <v>1</v>
      </c>
      <c r="BB42" s="78" t="str">
        <f>REPLACE(INDEX(GroupVertices[Group],MATCH(Edges25[[#This Row],[Vertex 1]],GroupVertices[Vertex],0)),1,1,"")</f>
        <v>14</v>
      </c>
      <c r="BC42" s="78" t="str">
        <f>REPLACE(INDEX(GroupVertices[Group],MATCH(Edges25[[#This Row],[Vertex 2]],GroupVertices[Vertex],0)),1,1,"")</f>
        <v>14</v>
      </c>
      <c r="BD42" s="48">
        <v>0</v>
      </c>
      <c r="BE42" s="49">
        <v>0</v>
      </c>
      <c r="BF42" s="48">
        <v>0</v>
      </c>
      <c r="BG42" s="49">
        <v>0</v>
      </c>
      <c r="BH42" s="48">
        <v>0</v>
      </c>
      <c r="BI42" s="49">
        <v>0</v>
      </c>
      <c r="BJ42" s="48">
        <v>11</v>
      </c>
      <c r="BK42" s="49">
        <v>100</v>
      </c>
      <c r="BL42" s="48">
        <v>11</v>
      </c>
    </row>
    <row r="43" spans="1:64" ht="15">
      <c r="A43" s="64" t="s">
        <v>245</v>
      </c>
      <c r="B43" s="64" t="s">
        <v>271</v>
      </c>
      <c r="C43" s="65"/>
      <c r="D43" s="66"/>
      <c r="E43" s="67"/>
      <c r="F43" s="68"/>
      <c r="G43" s="65"/>
      <c r="H43" s="69"/>
      <c r="I43" s="70"/>
      <c r="J43" s="70"/>
      <c r="K43" s="34" t="s">
        <v>65</v>
      </c>
      <c r="L43" s="77">
        <v>48</v>
      </c>
      <c r="M43" s="77"/>
      <c r="N43" s="72"/>
      <c r="O43" s="79" t="s">
        <v>364</v>
      </c>
      <c r="P43" s="81">
        <v>43775.7277662037</v>
      </c>
      <c r="Q43" s="79" t="s">
        <v>390</v>
      </c>
      <c r="R43" s="79"/>
      <c r="S43" s="79"/>
      <c r="T43" s="79"/>
      <c r="U43" s="79"/>
      <c r="V43" s="82" t="s">
        <v>604</v>
      </c>
      <c r="W43" s="81">
        <v>43775.7277662037</v>
      </c>
      <c r="X43" s="82" t="s">
        <v>687</v>
      </c>
      <c r="Y43" s="79"/>
      <c r="Z43" s="79"/>
      <c r="AA43" s="85" t="s">
        <v>814</v>
      </c>
      <c r="AB43" s="79"/>
      <c r="AC43" s="79" t="b">
        <v>0</v>
      </c>
      <c r="AD43" s="79">
        <v>0</v>
      </c>
      <c r="AE43" s="85" t="s">
        <v>913</v>
      </c>
      <c r="AF43" s="79" t="b">
        <v>0</v>
      </c>
      <c r="AG43" s="79" t="s">
        <v>922</v>
      </c>
      <c r="AH43" s="79"/>
      <c r="AI43" s="85" t="s">
        <v>913</v>
      </c>
      <c r="AJ43" s="79" t="b">
        <v>0</v>
      </c>
      <c r="AK43" s="79">
        <v>10</v>
      </c>
      <c r="AL43" s="85" t="s">
        <v>854</v>
      </c>
      <c r="AM43" s="79" t="s">
        <v>933</v>
      </c>
      <c r="AN43" s="79" t="b">
        <v>0</v>
      </c>
      <c r="AO43" s="85" t="s">
        <v>854</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0</v>
      </c>
      <c r="BE43" s="49">
        <v>0</v>
      </c>
      <c r="BF43" s="48">
        <v>0</v>
      </c>
      <c r="BG43" s="49">
        <v>0</v>
      </c>
      <c r="BH43" s="48">
        <v>0</v>
      </c>
      <c r="BI43" s="49">
        <v>0</v>
      </c>
      <c r="BJ43" s="48">
        <v>24</v>
      </c>
      <c r="BK43" s="49">
        <v>100</v>
      </c>
      <c r="BL43" s="48">
        <v>24</v>
      </c>
    </row>
    <row r="44" spans="1:64" ht="15">
      <c r="A44" s="64" t="s">
        <v>246</v>
      </c>
      <c r="B44" s="64" t="s">
        <v>298</v>
      </c>
      <c r="C44" s="65"/>
      <c r="D44" s="66"/>
      <c r="E44" s="67"/>
      <c r="F44" s="68"/>
      <c r="G44" s="65"/>
      <c r="H44" s="69"/>
      <c r="I44" s="70"/>
      <c r="J44" s="70"/>
      <c r="K44" s="34" t="s">
        <v>65</v>
      </c>
      <c r="L44" s="77">
        <v>49</v>
      </c>
      <c r="M44" s="77"/>
      <c r="N44" s="72"/>
      <c r="O44" s="79" t="s">
        <v>364</v>
      </c>
      <c r="P44" s="81">
        <v>43775.839050925926</v>
      </c>
      <c r="Q44" s="79" t="s">
        <v>394</v>
      </c>
      <c r="R44" s="82" t="s">
        <v>469</v>
      </c>
      <c r="S44" s="79" t="s">
        <v>507</v>
      </c>
      <c r="T44" s="79" t="s">
        <v>534</v>
      </c>
      <c r="U44" s="82" t="s">
        <v>568</v>
      </c>
      <c r="V44" s="82" t="s">
        <v>568</v>
      </c>
      <c r="W44" s="81">
        <v>43775.839050925926</v>
      </c>
      <c r="X44" s="82" t="s">
        <v>688</v>
      </c>
      <c r="Y44" s="79"/>
      <c r="Z44" s="79"/>
      <c r="AA44" s="85" t="s">
        <v>815</v>
      </c>
      <c r="AB44" s="79"/>
      <c r="AC44" s="79" t="b">
        <v>0</v>
      </c>
      <c r="AD44" s="79">
        <v>0</v>
      </c>
      <c r="AE44" s="85" t="s">
        <v>913</v>
      </c>
      <c r="AF44" s="79" t="b">
        <v>0</v>
      </c>
      <c r="AG44" s="79" t="s">
        <v>922</v>
      </c>
      <c r="AH44" s="79"/>
      <c r="AI44" s="85" t="s">
        <v>913</v>
      </c>
      <c r="AJ44" s="79" t="b">
        <v>0</v>
      </c>
      <c r="AK44" s="79">
        <v>0</v>
      </c>
      <c r="AL44" s="85" t="s">
        <v>913</v>
      </c>
      <c r="AM44" s="79" t="s">
        <v>934</v>
      </c>
      <c r="AN44" s="79" t="b">
        <v>0</v>
      </c>
      <c r="AO44" s="85" t="s">
        <v>815</v>
      </c>
      <c r="AP44" s="79" t="s">
        <v>176</v>
      </c>
      <c r="AQ44" s="79">
        <v>0</v>
      </c>
      <c r="AR44" s="79">
        <v>0</v>
      </c>
      <c r="AS44" s="79"/>
      <c r="AT44" s="79"/>
      <c r="AU44" s="79"/>
      <c r="AV44" s="79"/>
      <c r="AW44" s="79"/>
      <c r="AX44" s="79"/>
      <c r="AY44" s="79"/>
      <c r="AZ44" s="79"/>
      <c r="BA44">
        <v>1</v>
      </c>
      <c r="BB44" s="78" t="str">
        <f>REPLACE(INDEX(GroupVertices[Group],MATCH(Edges25[[#This Row],[Vertex 1]],GroupVertices[Vertex],0)),1,1,"")</f>
        <v>13</v>
      </c>
      <c r="BC44" s="78" t="str">
        <f>REPLACE(INDEX(GroupVertices[Group],MATCH(Edges25[[#This Row],[Vertex 2]],GroupVertices[Vertex],0)),1,1,"")</f>
        <v>13</v>
      </c>
      <c r="BD44" s="48">
        <v>1</v>
      </c>
      <c r="BE44" s="49">
        <v>2.5</v>
      </c>
      <c r="BF44" s="48">
        <v>2</v>
      </c>
      <c r="BG44" s="49">
        <v>5</v>
      </c>
      <c r="BH44" s="48">
        <v>0</v>
      </c>
      <c r="BI44" s="49">
        <v>0</v>
      </c>
      <c r="BJ44" s="48">
        <v>37</v>
      </c>
      <c r="BK44" s="49">
        <v>92.5</v>
      </c>
      <c r="BL44" s="48">
        <v>40</v>
      </c>
    </row>
    <row r="45" spans="1:64" ht="15">
      <c r="A45" s="64" t="s">
        <v>247</v>
      </c>
      <c r="B45" s="64" t="s">
        <v>271</v>
      </c>
      <c r="C45" s="65"/>
      <c r="D45" s="66"/>
      <c r="E45" s="67"/>
      <c r="F45" s="68"/>
      <c r="G45" s="65"/>
      <c r="H45" s="69"/>
      <c r="I45" s="70"/>
      <c r="J45" s="70"/>
      <c r="K45" s="34" t="s">
        <v>65</v>
      </c>
      <c r="L45" s="77">
        <v>50</v>
      </c>
      <c r="M45" s="77"/>
      <c r="N45" s="72"/>
      <c r="O45" s="79" t="s">
        <v>364</v>
      </c>
      <c r="P45" s="81">
        <v>43775.85366898148</v>
      </c>
      <c r="Q45" s="79" t="s">
        <v>390</v>
      </c>
      <c r="R45" s="79"/>
      <c r="S45" s="79"/>
      <c r="T45" s="79"/>
      <c r="U45" s="79"/>
      <c r="V45" s="82" t="s">
        <v>605</v>
      </c>
      <c r="W45" s="81">
        <v>43775.85366898148</v>
      </c>
      <c r="X45" s="82" t="s">
        <v>689</v>
      </c>
      <c r="Y45" s="79"/>
      <c r="Z45" s="79"/>
      <c r="AA45" s="85" t="s">
        <v>816</v>
      </c>
      <c r="AB45" s="79"/>
      <c r="AC45" s="79" t="b">
        <v>0</v>
      </c>
      <c r="AD45" s="79">
        <v>0</v>
      </c>
      <c r="AE45" s="85" t="s">
        <v>913</v>
      </c>
      <c r="AF45" s="79" t="b">
        <v>0</v>
      </c>
      <c r="AG45" s="79" t="s">
        <v>922</v>
      </c>
      <c r="AH45" s="79"/>
      <c r="AI45" s="85" t="s">
        <v>913</v>
      </c>
      <c r="AJ45" s="79" t="b">
        <v>0</v>
      </c>
      <c r="AK45" s="79">
        <v>10</v>
      </c>
      <c r="AL45" s="85" t="s">
        <v>854</v>
      </c>
      <c r="AM45" s="79" t="s">
        <v>934</v>
      </c>
      <c r="AN45" s="79" t="b">
        <v>0</v>
      </c>
      <c r="AO45" s="85" t="s">
        <v>854</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24</v>
      </c>
      <c r="BK45" s="49">
        <v>100</v>
      </c>
      <c r="BL45" s="48">
        <v>24</v>
      </c>
    </row>
    <row r="46" spans="1:64" ht="15">
      <c r="A46" s="64" t="s">
        <v>248</v>
      </c>
      <c r="B46" s="64" t="s">
        <v>268</v>
      </c>
      <c r="C46" s="65"/>
      <c r="D46" s="66"/>
      <c r="E46" s="67"/>
      <c r="F46" s="68"/>
      <c r="G46" s="65"/>
      <c r="H46" s="69"/>
      <c r="I46" s="70"/>
      <c r="J46" s="70"/>
      <c r="K46" s="34" t="s">
        <v>65</v>
      </c>
      <c r="L46" s="77">
        <v>51</v>
      </c>
      <c r="M46" s="77"/>
      <c r="N46" s="72"/>
      <c r="O46" s="79" t="s">
        <v>364</v>
      </c>
      <c r="P46" s="81">
        <v>43774.80082175926</v>
      </c>
      <c r="Q46" s="79" t="s">
        <v>395</v>
      </c>
      <c r="R46" s="79"/>
      <c r="S46" s="79"/>
      <c r="T46" s="79"/>
      <c r="U46" s="79"/>
      <c r="V46" s="82" t="s">
        <v>606</v>
      </c>
      <c r="W46" s="81">
        <v>43774.80082175926</v>
      </c>
      <c r="X46" s="82" t="s">
        <v>690</v>
      </c>
      <c r="Y46" s="79"/>
      <c r="Z46" s="79"/>
      <c r="AA46" s="85" t="s">
        <v>817</v>
      </c>
      <c r="AB46" s="79"/>
      <c r="AC46" s="79" t="b">
        <v>0</v>
      </c>
      <c r="AD46" s="79">
        <v>0</v>
      </c>
      <c r="AE46" s="85" t="s">
        <v>913</v>
      </c>
      <c r="AF46" s="79" t="b">
        <v>0</v>
      </c>
      <c r="AG46" s="79" t="s">
        <v>922</v>
      </c>
      <c r="AH46" s="79"/>
      <c r="AI46" s="85" t="s">
        <v>913</v>
      </c>
      <c r="AJ46" s="79" t="b">
        <v>0</v>
      </c>
      <c r="AK46" s="79">
        <v>2</v>
      </c>
      <c r="AL46" s="85" t="s">
        <v>889</v>
      </c>
      <c r="AM46" s="79" t="s">
        <v>934</v>
      </c>
      <c r="AN46" s="79" t="b">
        <v>0</v>
      </c>
      <c r="AO46" s="85" t="s">
        <v>889</v>
      </c>
      <c r="AP46" s="79" t="s">
        <v>176</v>
      </c>
      <c r="AQ46" s="79">
        <v>0</v>
      </c>
      <c r="AR46" s="79">
        <v>0</v>
      </c>
      <c r="AS46" s="79"/>
      <c r="AT46" s="79"/>
      <c r="AU46" s="79"/>
      <c r="AV46" s="79"/>
      <c r="AW46" s="79"/>
      <c r="AX46" s="79"/>
      <c r="AY46" s="79"/>
      <c r="AZ46" s="79"/>
      <c r="BA46">
        <v>2</v>
      </c>
      <c r="BB46" s="78" t="str">
        <f>REPLACE(INDEX(GroupVertices[Group],MATCH(Edges25[[#This Row],[Vertex 1]],GroupVertices[Vertex],0)),1,1,"")</f>
        <v>2</v>
      </c>
      <c r="BC46" s="78" t="str">
        <f>REPLACE(INDEX(GroupVertices[Group],MATCH(Edges25[[#This Row],[Vertex 2]],GroupVertices[Vertex],0)),1,1,"")</f>
        <v>1</v>
      </c>
      <c r="BD46" s="48">
        <v>0</v>
      </c>
      <c r="BE46" s="49">
        <v>0</v>
      </c>
      <c r="BF46" s="48">
        <v>0</v>
      </c>
      <c r="BG46" s="49">
        <v>0</v>
      </c>
      <c r="BH46" s="48">
        <v>0</v>
      </c>
      <c r="BI46" s="49">
        <v>0</v>
      </c>
      <c r="BJ46" s="48">
        <v>19</v>
      </c>
      <c r="BK46" s="49">
        <v>100</v>
      </c>
      <c r="BL46" s="48">
        <v>19</v>
      </c>
    </row>
    <row r="47" spans="1:64" ht="15">
      <c r="A47" s="64" t="s">
        <v>248</v>
      </c>
      <c r="B47" s="64" t="s">
        <v>280</v>
      </c>
      <c r="C47" s="65"/>
      <c r="D47" s="66"/>
      <c r="E47" s="67"/>
      <c r="F47" s="68"/>
      <c r="G47" s="65"/>
      <c r="H47" s="69"/>
      <c r="I47" s="70"/>
      <c r="J47" s="70"/>
      <c r="K47" s="34" t="s">
        <v>65</v>
      </c>
      <c r="L47" s="77">
        <v>52</v>
      </c>
      <c r="M47" s="77"/>
      <c r="N47" s="72"/>
      <c r="O47" s="79" t="s">
        <v>364</v>
      </c>
      <c r="P47" s="81">
        <v>43775.8822337963</v>
      </c>
      <c r="Q47" s="79" t="s">
        <v>396</v>
      </c>
      <c r="R47" s="82" t="s">
        <v>470</v>
      </c>
      <c r="S47" s="79" t="s">
        <v>499</v>
      </c>
      <c r="T47" s="79" t="s">
        <v>535</v>
      </c>
      <c r="U47" s="79"/>
      <c r="V47" s="82" t="s">
        <v>606</v>
      </c>
      <c r="W47" s="81">
        <v>43775.8822337963</v>
      </c>
      <c r="X47" s="82" t="s">
        <v>691</v>
      </c>
      <c r="Y47" s="79"/>
      <c r="Z47" s="79"/>
      <c r="AA47" s="85" t="s">
        <v>818</v>
      </c>
      <c r="AB47" s="79"/>
      <c r="AC47" s="79" t="b">
        <v>0</v>
      </c>
      <c r="AD47" s="79">
        <v>0</v>
      </c>
      <c r="AE47" s="85" t="s">
        <v>913</v>
      </c>
      <c r="AF47" s="79" t="b">
        <v>1</v>
      </c>
      <c r="AG47" s="79" t="s">
        <v>924</v>
      </c>
      <c r="AH47" s="79"/>
      <c r="AI47" s="85" t="s">
        <v>926</v>
      </c>
      <c r="AJ47" s="79" t="b">
        <v>0</v>
      </c>
      <c r="AK47" s="79">
        <v>1</v>
      </c>
      <c r="AL47" s="85" t="s">
        <v>852</v>
      </c>
      <c r="AM47" s="79" t="s">
        <v>934</v>
      </c>
      <c r="AN47" s="79" t="b">
        <v>0</v>
      </c>
      <c r="AO47" s="85" t="s">
        <v>852</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249</v>
      </c>
      <c r="B48" s="64" t="s">
        <v>271</v>
      </c>
      <c r="C48" s="65"/>
      <c r="D48" s="66"/>
      <c r="E48" s="67"/>
      <c r="F48" s="68"/>
      <c r="G48" s="65"/>
      <c r="H48" s="69"/>
      <c r="I48" s="70"/>
      <c r="J48" s="70"/>
      <c r="K48" s="34" t="s">
        <v>65</v>
      </c>
      <c r="L48" s="77">
        <v>55</v>
      </c>
      <c r="M48" s="77"/>
      <c r="N48" s="72"/>
      <c r="O48" s="79" t="s">
        <v>364</v>
      </c>
      <c r="P48" s="81">
        <v>43775.902291666665</v>
      </c>
      <c r="Q48" s="79" t="s">
        <v>390</v>
      </c>
      <c r="R48" s="79"/>
      <c r="S48" s="79"/>
      <c r="T48" s="79"/>
      <c r="U48" s="79"/>
      <c r="V48" s="82" t="s">
        <v>607</v>
      </c>
      <c r="W48" s="81">
        <v>43775.902291666665</v>
      </c>
      <c r="X48" s="82" t="s">
        <v>692</v>
      </c>
      <c r="Y48" s="79"/>
      <c r="Z48" s="79"/>
      <c r="AA48" s="85" t="s">
        <v>819</v>
      </c>
      <c r="AB48" s="79"/>
      <c r="AC48" s="79" t="b">
        <v>0</v>
      </c>
      <c r="AD48" s="79">
        <v>0</v>
      </c>
      <c r="AE48" s="85" t="s">
        <v>913</v>
      </c>
      <c r="AF48" s="79" t="b">
        <v>0</v>
      </c>
      <c r="AG48" s="79" t="s">
        <v>922</v>
      </c>
      <c r="AH48" s="79"/>
      <c r="AI48" s="85" t="s">
        <v>913</v>
      </c>
      <c r="AJ48" s="79" t="b">
        <v>0</v>
      </c>
      <c r="AK48" s="79">
        <v>10</v>
      </c>
      <c r="AL48" s="85" t="s">
        <v>854</v>
      </c>
      <c r="AM48" s="79" t="s">
        <v>934</v>
      </c>
      <c r="AN48" s="79" t="b">
        <v>0</v>
      </c>
      <c r="AO48" s="85" t="s">
        <v>854</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v>0</v>
      </c>
      <c r="BE48" s="49">
        <v>0</v>
      </c>
      <c r="BF48" s="48">
        <v>0</v>
      </c>
      <c r="BG48" s="49">
        <v>0</v>
      </c>
      <c r="BH48" s="48">
        <v>0</v>
      </c>
      <c r="BI48" s="49">
        <v>0</v>
      </c>
      <c r="BJ48" s="48">
        <v>24</v>
      </c>
      <c r="BK48" s="49">
        <v>100</v>
      </c>
      <c r="BL48" s="48">
        <v>24</v>
      </c>
    </row>
    <row r="49" spans="1:64" ht="15">
      <c r="A49" s="64" t="s">
        <v>250</v>
      </c>
      <c r="B49" s="64" t="s">
        <v>271</v>
      </c>
      <c r="C49" s="65"/>
      <c r="D49" s="66"/>
      <c r="E49" s="67"/>
      <c r="F49" s="68"/>
      <c r="G49" s="65"/>
      <c r="H49" s="69"/>
      <c r="I49" s="70"/>
      <c r="J49" s="70"/>
      <c r="K49" s="34" t="s">
        <v>65</v>
      </c>
      <c r="L49" s="77">
        <v>56</v>
      </c>
      <c r="M49" s="77"/>
      <c r="N49" s="72"/>
      <c r="O49" s="79" t="s">
        <v>364</v>
      </c>
      <c r="P49" s="81">
        <v>43775.92230324074</v>
      </c>
      <c r="Q49" s="79" t="s">
        <v>390</v>
      </c>
      <c r="R49" s="79"/>
      <c r="S49" s="79"/>
      <c r="T49" s="79"/>
      <c r="U49" s="79"/>
      <c r="V49" s="82" t="s">
        <v>608</v>
      </c>
      <c r="W49" s="81">
        <v>43775.92230324074</v>
      </c>
      <c r="X49" s="82" t="s">
        <v>693</v>
      </c>
      <c r="Y49" s="79"/>
      <c r="Z49" s="79"/>
      <c r="AA49" s="85" t="s">
        <v>820</v>
      </c>
      <c r="AB49" s="79"/>
      <c r="AC49" s="79" t="b">
        <v>0</v>
      </c>
      <c r="AD49" s="79">
        <v>0</v>
      </c>
      <c r="AE49" s="85" t="s">
        <v>913</v>
      </c>
      <c r="AF49" s="79" t="b">
        <v>0</v>
      </c>
      <c r="AG49" s="79" t="s">
        <v>922</v>
      </c>
      <c r="AH49" s="79"/>
      <c r="AI49" s="85" t="s">
        <v>913</v>
      </c>
      <c r="AJ49" s="79" t="b">
        <v>0</v>
      </c>
      <c r="AK49" s="79">
        <v>14</v>
      </c>
      <c r="AL49" s="85" t="s">
        <v>854</v>
      </c>
      <c r="AM49" s="79" t="s">
        <v>930</v>
      </c>
      <c r="AN49" s="79" t="b">
        <v>0</v>
      </c>
      <c r="AO49" s="85" t="s">
        <v>854</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0</v>
      </c>
      <c r="BE49" s="49">
        <v>0</v>
      </c>
      <c r="BF49" s="48">
        <v>0</v>
      </c>
      <c r="BG49" s="49">
        <v>0</v>
      </c>
      <c r="BH49" s="48">
        <v>0</v>
      </c>
      <c r="BI49" s="49">
        <v>0</v>
      </c>
      <c r="BJ49" s="48">
        <v>24</v>
      </c>
      <c r="BK49" s="49">
        <v>100</v>
      </c>
      <c r="BL49" s="48">
        <v>24</v>
      </c>
    </row>
    <row r="50" spans="1:64" ht="15">
      <c r="A50" s="64" t="s">
        <v>251</v>
      </c>
      <c r="B50" s="64" t="s">
        <v>262</v>
      </c>
      <c r="C50" s="65"/>
      <c r="D50" s="66"/>
      <c r="E50" s="67"/>
      <c r="F50" s="68"/>
      <c r="G50" s="65"/>
      <c r="H50" s="69"/>
      <c r="I50" s="70"/>
      <c r="J50" s="70"/>
      <c r="K50" s="34" t="s">
        <v>65</v>
      </c>
      <c r="L50" s="77">
        <v>57</v>
      </c>
      <c r="M50" s="77"/>
      <c r="N50" s="72"/>
      <c r="O50" s="79" t="s">
        <v>364</v>
      </c>
      <c r="P50" s="81">
        <v>43775.92820601852</v>
      </c>
      <c r="Q50" s="79" t="s">
        <v>397</v>
      </c>
      <c r="R50" s="79"/>
      <c r="S50" s="79"/>
      <c r="T50" s="79" t="s">
        <v>524</v>
      </c>
      <c r="U50" s="79"/>
      <c r="V50" s="82" t="s">
        <v>609</v>
      </c>
      <c r="W50" s="81">
        <v>43775.92820601852</v>
      </c>
      <c r="X50" s="82" t="s">
        <v>694</v>
      </c>
      <c r="Y50" s="79"/>
      <c r="Z50" s="79"/>
      <c r="AA50" s="85" t="s">
        <v>821</v>
      </c>
      <c r="AB50" s="79"/>
      <c r="AC50" s="79" t="b">
        <v>0</v>
      </c>
      <c r="AD50" s="79">
        <v>0</v>
      </c>
      <c r="AE50" s="85" t="s">
        <v>913</v>
      </c>
      <c r="AF50" s="79" t="b">
        <v>0</v>
      </c>
      <c r="AG50" s="79" t="s">
        <v>922</v>
      </c>
      <c r="AH50" s="79"/>
      <c r="AI50" s="85" t="s">
        <v>913</v>
      </c>
      <c r="AJ50" s="79" t="b">
        <v>0</v>
      </c>
      <c r="AK50" s="79">
        <v>3</v>
      </c>
      <c r="AL50" s="85" t="s">
        <v>834</v>
      </c>
      <c r="AM50" s="79" t="s">
        <v>933</v>
      </c>
      <c r="AN50" s="79" t="b">
        <v>0</v>
      </c>
      <c r="AO50" s="85" t="s">
        <v>834</v>
      </c>
      <c r="AP50" s="79" t="s">
        <v>176</v>
      </c>
      <c r="AQ50" s="79">
        <v>0</v>
      </c>
      <c r="AR50" s="79">
        <v>0</v>
      </c>
      <c r="AS50" s="79"/>
      <c r="AT50" s="79"/>
      <c r="AU50" s="79"/>
      <c r="AV50" s="79"/>
      <c r="AW50" s="79"/>
      <c r="AX50" s="79"/>
      <c r="AY50" s="79"/>
      <c r="AZ50" s="79"/>
      <c r="BA50">
        <v>1</v>
      </c>
      <c r="BB50" s="78" t="str">
        <f>REPLACE(INDEX(GroupVertices[Group],MATCH(Edges25[[#This Row],[Vertex 1]],GroupVertices[Vertex],0)),1,1,"")</f>
        <v>10</v>
      </c>
      <c r="BC50" s="78" t="str">
        <f>REPLACE(INDEX(GroupVertices[Group],MATCH(Edges25[[#This Row],[Vertex 2]],GroupVertices[Vertex],0)),1,1,"")</f>
        <v>10</v>
      </c>
      <c r="BD50" s="48">
        <v>0</v>
      </c>
      <c r="BE50" s="49">
        <v>0</v>
      </c>
      <c r="BF50" s="48">
        <v>0</v>
      </c>
      <c r="BG50" s="49">
        <v>0</v>
      </c>
      <c r="BH50" s="48">
        <v>0</v>
      </c>
      <c r="BI50" s="49">
        <v>0</v>
      </c>
      <c r="BJ50" s="48">
        <v>23</v>
      </c>
      <c r="BK50" s="49">
        <v>100</v>
      </c>
      <c r="BL50" s="48">
        <v>23</v>
      </c>
    </row>
    <row r="51" spans="1:64" ht="15">
      <c r="A51" s="64" t="s">
        <v>252</v>
      </c>
      <c r="B51" s="64" t="s">
        <v>262</v>
      </c>
      <c r="C51" s="65"/>
      <c r="D51" s="66"/>
      <c r="E51" s="67"/>
      <c r="F51" s="68"/>
      <c r="G51" s="65"/>
      <c r="H51" s="69"/>
      <c r="I51" s="70"/>
      <c r="J51" s="70"/>
      <c r="K51" s="34" t="s">
        <v>65</v>
      </c>
      <c r="L51" s="77">
        <v>58</v>
      </c>
      <c r="M51" s="77"/>
      <c r="N51" s="72"/>
      <c r="O51" s="79" t="s">
        <v>364</v>
      </c>
      <c r="P51" s="81">
        <v>43775.92828703704</v>
      </c>
      <c r="Q51" s="79" t="s">
        <v>397</v>
      </c>
      <c r="R51" s="79"/>
      <c r="S51" s="79"/>
      <c r="T51" s="79" t="s">
        <v>524</v>
      </c>
      <c r="U51" s="79"/>
      <c r="V51" s="82" t="s">
        <v>610</v>
      </c>
      <c r="W51" s="81">
        <v>43775.92828703704</v>
      </c>
      <c r="X51" s="82" t="s">
        <v>695</v>
      </c>
      <c r="Y51" s="79"/>
      <c r="Z51" s="79"/>
      <c r="AA51" s="85" t="s">
        <v>822</v>
      </c>
      <c r="AB51" s="79"/>
      <c r="AC51" s="79" t="b">
        <v>0</v>
      </c>
      <c r="AD51" s="79">
        <v>0</v>
      </c>
      <c r="AE51" s="85" t="s">
        <v>913</v>
      </c>
      <c r="AF51" s="79" t="b">
        <v>0</v>
      </c>
      <c r="AG51" s="79" t="s">
        <v>922</v>
      </c>
      <c r="AH51" s="79"/>
      <c r="AI51" s="85" t="s">
        <v>913</v>
      </c>
      <c r="AJ51" s="79" t="b">
        <v>0</v>
      </c>
      <c r="AK51" s="79">
        <v>3</v>
      </c>
      <c r="AL51" s="85" t="s">
        <v>834</v>
      </c>
      <c r="AM51" s="79" t="s">
        <v>934</v>
      </c>
      <c r="AN51" s="79" t="b">
        <v>0</v>
      </c>
      <c r="AO51" s="85" t="s">
        <v>834</v>
      </c>
      <c r="AP51" s="79" t="s">
        <v>176</v>
      </c>
      <c r="AQ51" s="79">
        <v>0</v>
      </c>
      <c r="AR51" s="79">
        <v>0</v>
      </c>
      <c r="AS51" s="79"/>
      <c r="AT51" s="79"/>
      <c r="AU51" s="79"/>
      <c r="AV51" s="79"/>
      <c r="AW51" s="79"/>
      <c r="AX51" s="79"/>
      <c r="AY51" s="79"/>
      <c r="AZ51" s="79"/>
      <c r="BA51">
        <v>1</v>
      </c>
      <c r="BB51" s="78" t="str">
        <f>REPLACE(INDEX(GroupVertices[Group],MATCH(Edges25[[#This Row],[Vertex 1]],GroupVertices[Vertex],0)),1,1,"")</f>
        <v>10</v>
      </c>
      <c r="BC51" s="78" t="str">
        <f>REPLACE(INDEX(GroupVertices[Group],MATCH(Edges25[[#This Row],[Vertex 2]],GroupVertices[Vertex],0)),1,1,"")</f>
        <v>10</v>
      </c>
      <c r="BD51" s="48">
        <v>0</v>
      </c>
      <c r="BE51" s="49">
        <v>0</v>
      </c>
      <c r="BF51" s="48">
        <v>0</v>
      </c>
      <c r="BG51" s="49">
        <v>0</v>
      </c>
      <c r="BH51" s="48">
        <v>0</v>
      </c>
      <c r="BI51" s="49">
        <v>0</v>
      </c>
      <c r="BJ51" s="48">
        <v>23</v>
      </c>
      <c r="BK51" s="49">
        <v>100</v>
      </c>
      <c r="BL51" s="48">
        <v>23</v>
      </c>
    </row>
    <row r="52" spans="1:64" ht="15">
      <c r="A52" s="64" t="s">
        <v>253</v>
      </c>
      <c r="B52" s="64" t="s">
        <v>271</v>
      </c>
      <c r="C52" s="65"/>
      <c r="D52" s="66"/>
      <c r="E52" s="67"/>
      <c r="F52" s="68"/>
      <c r="G52" s="65"/>
      <c r="H52" s="69"/>
      <c r="I52" s="70"/>
      <c r="J52" s="70"/>
      <c r="K52" s="34" t="s">
        <v>65</v>
      </c>
      <c r="L52" s="77">
        <v>59</v>
      </c>
      <c r="M52" s="77"/>
      <c r="N52" s="72"/>
      <c r="O52" s="79" t="s">
        <v>364</v>
      </c>
      <c r="P52" s="81">
        <v>43775.57378472222</v>
      </c>
      <c r="Q52" s="79" t="s">
        <v>390</v>
      </c>
      <c r="R52" s="79"/>
      <c r="S52" s="79"/>
      <c r="T52" s="79"/>
      <c r="U52" s="79"/>
      <c r="V52" s="82" t="s">
        <v>611</v>
      </c>
      <c r="W52" s="81">
        <v>43775.57378472222</v>
      </c>
      <c r="X52" s="82" t="s">
        <v>696</v>
      </c>
      <c r="Y52" s="79"/>
      <c r="Z52" s="79"/>
      <c r="AA52" s="85" t="s">
        <v>823</v>
      </c>
      <c r="AB52" s="79"/>
      <c r="AC52" s="79" t="b">
        <v>0</v>
      </c>
      <c r="AD52" s="79">
        <v>0</v>
      </c>
      <c r="AE52" s="85" t="s">
        <v>913</v>
      </c>
      <c r="AF52" s="79" t="b">
        <v>0</v>
      </c>
      <c r="AG52" s="79" t="s">
        <v>922</v>
      </c>
      <c r="AH52" s="79"/>
      <c r="AI52" s="85" t="s">
        <v>913</v>
      </c>
      <c r="AJ52" s="79" t="b">
        <v>0</v>
      </c>
      <c r="AK52" s="79">
        <v>10</v>
      </c>
      <c r="AL52" s="85" t="s">
        <v>854</v>
      </c>
      <c r="AM52" s="79" t="s">
        <v>933</v>
      </c>
      <c r="AN52" s="79" t="b">
        <v>0</v>
      </c>
      <c r="AO52" s="85" t="s">
        <v>854</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3</v>
      </c>
      <c r="BD52" s="48">
        <v>0</v>
      </c>
      <c r="BE52" s="49">
        <v>0</v>
      </c>
      <c r="BF52" s="48">
        <v>0</v>
      </c>
      <c r="BG52" s="49">
        <v>0</v>
      </c>
      <c r="BH52" s="48">
        <v>0</v>
      </c>
      <c r="BI52" s="49">
        <v>0</v>
      </c>
      <c r="BJ52" s="48">
        <v>24</v>
      </c>
      <c r="BK52" s="49">
        <v>100</v>
      </c>
      <c r="BL52" s="48">
        <v>24</v>
      </c>
    </row>
    <row r="53" spans="1:64" ht="15">
      <c r="A53" s="64" t="s">
        <v>253</v>
      </c>
      <c r="B53" s="64" t="s">
        <v>280</v>
      </c>
      <c r="C53" s="65"/>
      <c r="D53" s="66"/>
      <c r="E53" s="67"/>
      <c r="F53" s="68"/>
      <c r="G53" s="65"/>
      <c r="H53" s="69"/>
      <c r="I53" s="70"/>
      <c r="J53" s="70"/>
      <c r="K53" s="34" t="s">
        <v>65</v>
      </c>
      <c r="L53" s="77">
        <v>60</v>
      </c>
      <c r="M53" s="77"/>
      <c r="N53" s="72"/>
      <c r="O53" s="79" t="s">
        <v>364</v>
      </c>
      <c r="P53" s="81">
        <v>43775.94704861111</v>
      </c>
      <c r="Q53" s="79" t="s">
        <v>396</v>
      </c>
      <c r="R53" s="82" t="s">
        <v>470</v>
      </c>
      <c r="S53" s="79" t="s">
        <v>499</v>
      </c>
      <c r="T53" s="79" t="s">
        <v>535</v>
      </c>
      <c r="U53" s="79"/>
      <c r="V53" s="82" t="s">
        <v>611</v>
      </c>
      <c r="W53" s="81">
        <v>43775.94704861111</v>
      </c>
      <c r="X53" s="82" t="s">
        <v>697</v>
      </c>
      <c r="Y53" s="79"/>
      <c r="Z53" s="79"/>
      <c r="AA53" s="85" t="s">
        <v>824</v>
      </c>
      <c r="AB53" s="79"/>
      <c r="AC53" s="79" t="b">
        <v>0</v>
      </c>
      <c r="AD53" s="79">
        <v>0</v>
      </c>
      <c r="AE53" s="85" t="s">
        <v>913</v>
      </c>
      <c r="AF53" s="79" t="b">
        <v>1</v>
      </c>
      <c r="AG53" s="79" t="s">
        <v>924</v>
      </c>
      <c r="AH53" s="79"/>
      <c r="AI53" s="85" t="s">
        <v>926</v>
      </c>
      <c r="AJ53" s="79" t="b">
        <v>0</v>
      </c>
      <c r="AK53" s="79">
        <v>2</v>
      </c>
      <c r="AL53" s="85" t="s">
        <v>852</v>
      </c>
      <c r="AM53" s="79" t="s">
        <v>933</v>
      </c>
      <c r="AN53" s="79" t="b">
        <v>0</v>
      </c>
      <c r="AO53" s="85" t="s">
        <v>852</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254</v>
      </c>
      <c r="B54" s="64" t="s">
        <v>271</v>
      </c>
      <c r="C54" s="65"/>
      <c r="D54" s="66"/>
      <c r="E54" s="67"/>
      <c r="F54" s="68"/>
      <c r="G54" s="65"/>
      <c r="H54" s="69"/>
      <c r="I54" s="70"/>
      <c r="J54" s="70"/>
      <c r="K54" s="34" t="s">
        <v>65</v>
      </c>
      <c r="L54" s="77">
        <v>63</v>
      </c>
      <c r="M54" s="77"/>
      <c r="N54" s="72"/>
      <c r="O54" s="79" t="s">
        <v>364</v>
      </c>
      <c r="P54" s="81">
        <v>43775.97193287037</v>
      </c>
      <c r="Q54" s="79" t="s">
        <v>390</v>
      </c>
      <c r="R54" s="79"/>
      <c r="S54" s="79"/>
      <c r="T54" s="79"/>
      <c r="U54" s="79"/>
      <c r="V54" s="82" t="s">
        <v>607</v>
      </c>
      <c r="W54" s="81">
        <v>43775.97193287037</v>
      </c>
      <c r="X54" s="82" t="s">
        <v>698</v>
      </c>
      <c r="Y54" s="79"/>
      <c r="Z54" s="79"/>
      <c r="AA54" s="85" t="s">
        <v>825</v>
      </c>
      <c r="AB54" s="79"/>
      <c r="AC54" s="79" t="b">
        <v>0</v>
      </c>
      <c r="AD54" s="79">
        <v>0</v>
      </c>
      <c r="AE54" s="85" t="s">
        <v>913</v>
      </c>
      <c r="AF54" s="79" t="b">
        <v>0</v>
      </c>
      <c r="AG54" s="79" t="s">
        <v>922</v>
      </c>
      <c r="AH54" s="79"/>
      <c r="AI54" s="85" t="s">
        <v>913</v>
      </c>
      <c r="AJ54" s="79" t="b">
        <v>0</v>
      </c>
      <c r="AK54" s="79">
        <v>14</v>
      </c>
      <c r="AL54" s="85" t="s">
        <v>854</v>
      </c>
      <c r="AM54" s="79" t="s">
        <v>934</v>
      </c>
      <c r="AN54" s="79" t="b">
        <v>0</v>
      </c>
      <c r="AO54" s="85" t="s">
        <v>854</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v>0</v>
      </c>
      <c r="BE54" s="49">
        <v>0</v>
      </c>
      <c r="BF54" s="48">
        <v>0</v>
      </c>
      <c r="BG54" s="49">
        <v>0</v>
      </c>
      <c r="BH54" s="48">
        <v>0</v>
      </c>
      <c r="BI54" s="49">
        <v>0</v>
      </c>
      <c r="BJ54" s="48">
        <v>24</v>
      </c>
      <c r="BK54" s="49">
        <v>100</v>
      </c>
      <c r="BL54" s="48">
        <v>24</v>
      </c>
    </row>
    <row r="55" spans="1:64" ht="15">
      <c r="A55" s="64" t="s">
        <v>255</v>
      </c>
      <c r="B55" s="64" t="s">
        <v>300</v>
      </c>
      <c r="C55" s="65"/>
      <c r="D55" s="66"/>
      <c r="E55" s="67"/>
      <c r="F55" s="68"/>
      <c r="G55" s="65"/>
      <c r="H55" s="69"/>
      <c r="I55" s="70"/>
      <c r="J55" s="70"/>
      <c r="K55" s="34" t="s">
        <v>65</v>
      </c>
      <c r="L55" s="77">
        <v>64</v>
      </c>
      <c r="M55" s="77"/>
      <c r="N55" s="72"/>
      <c r="O55" s="79" t="s">
        <v>364</v>
      </c>
      <c r="P55" s="81">
        <v>43775.90642361111</v>
      </c>
      <c r="Q55" s="79" t="s">
        <v>398</v>
      </c>
      <c r="R55" s="82" t="s">
        <v>471</v>
      </c>
      <c r="S55" s="79" t="s">
        <v>508</v>
      </c>
      <c r="T55" s="79" t="s">
        <v>524</v>
      </c>
      <c r="U55" s="79"/>
      <c r="V55" s="82" t="s">
        <v>612</v>
      </c>
      <c r="W55" s="81">
        <v>43775.90642361111</v>
      </c>
      <c r="X55" s="82" t="s">
        <v>699</v>
      </c>
      <c r="Y55" s="79"/>
      <c r="Z55" s="79"/>
      <c r="AA55" s="85" t="s">
        <v>826</v>
      </c>
      <c r="AB55" s="85" t="s">
        <v>902</v>
      </c>
      <c r="AC55" s="79" t="b">
        <v>0</v>
      </c>
      <c r="AD55" s="79">
        <v>0</v>
      </c>
      <c r="AE55" s="85" t="s">
        <v>915</v>
      </c>
      <c r="AF55" s="79" t="b">
        <v>0</v>
      </c>
      <c r="AG55" s="79" t="s">
        <v>922</v>
      </c>
      <c r="AH55" s="79"/>
      <c r="AI55" s="85" t="s">
        <v>913</v>
      </c>
      <c r="AJ55" s="79" t="b">
        <v>0</v>
      </c>
      <c r="AK55" s="79">
        <v>0</v>
      </c>
      <c r="AL55" s="85" t="s">
        <v>913</v>
      </c>
      <c r="AM55" s="79" t="s">
        <v>934</v>
      </c>
      <c r="AN55" s="79" t="b">
        <v>0</v>
      </c>
      <c r="AO55" s="85" t="s">
        <v>902</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0</v>
      </c>
      <c r="BE55" s="49">
        <v>0</v>
      </c>
      <c r="BF55" s="48">
        <v>0</v>
      </c>
      <c r="BG55" s="49">
        <v>0</v>
      </c>
      <c r="BH55" s="48">
        <v>0</v>
      </c>
      <c r="BI55" s="49">
        <v>0</v>
      </c>
      <c r="BJ55" s="48">
        <v>36</v>
      </c>
      <c r="BK55" s="49">
        <v>100</v>
      </c>
      <c r="BL55" s="48">
        <v>36</v>
      </c>
    </row>
    <row r="56" spans="1:64" ht="15">
      <c r="A56" s="64" t="s">
        <v>256</v>
      </c>
      <c r="B56" s="64" t="s">
        <v>301</v>
      </c>
      <c r="C56" s="65"/>
      <c r="D56" s="66"/>
      <c r="E56" s="67"/>
      <c r="F56" s="68"/>
      <c r="G56" s="65"/>
      <c r="H56" s="69"/>
      <c r="I56" s="70"/>
      <c r="J56" s="70"/>
      <c r="K56" s="34" t="s">
        <v>65</v>
      </c>
      <c r="L56" s="77">
        <v>65</v>
      </c>
      <c r="M56" s="77"/>
      <c r="N56" s="72"/>
      <c r="O56" s="79" t="s">
        <v>364</v>
      </c>
      <c r="P56" s="81">
        <v>43775.974328703705</v>
      </c>
      <c r="Q56" s="79" t="s">
        <v>399</v>
      </c>
      <c r="R56" s="79"/>
      <c r="S56" s="79"/>
      <c r="T56" s="79"/>
      <c r="U56" s="79"/>
      <c r="V56" s="82" t="s">
        <v>613</v>
      </c>
      <c r="W56" s="81">
        <v>43775.974328703705</v>
      </c>
      <c r="X56" s="82" t="s">
        <v>700</v>
      </c>
      <c r="Y56" s="79"/>
      <c r="Z56" s="79"/>
      <c r="AA56" s="85" t="s">
        <v>827</v>
      </c>
      <c r="AB56" s="79"/>
      <c r="AC56" s="79" t="b">
        <v>0</v>
      </c>
      <c r="AD56" s="79">
        <v>0</v>
      </c>
      <c r="AE56" s="85" t="s">
        <v>913</v>
      </c>
      <c r="AF56" s="79" t="b">
        <v>0</v>
      </c>
      <c r="AG56" s="79" t="s">
        <v>922</v>
      </c>
      <c r="AH56" s="79"/>
      <c r="AI56" s="85" t="s">
        <v>913</v>
      </c>
      <c r="AJ56" s="79" t="b">
        <v>0</v>
      </c>
      <c r="AK56" s="79">
        <v>11</v>
      </c>
      <c r="AL56" s="85" t="s">
        <v>879</v>
      </c>
      <c r="AM56" s="79" t="s">
        <v>933</v>
      </c>
      <c r="AN56" s="79" t="b">
        <v>0</v>
      </c>
      <c r="AO56" s="85" t="s">
        <v>879</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1</v>
      </c>
      <c r="BE56" s="49">
        <v>5</v>
      </c>
      <c r="BF56" s="48">
        <v>0</v>
      </c>
      <c r="BG56" s="49">
        <v>0</v>
      </c>
      <c r="BH56" s="48">
        <v>0</v>
      </c>
      <c r="BI56" s="49">
        <v>0</v>
      </c>
      <c r="BJ56" s="48">
        <v>19</v>
      </c>
      <c r="BK56" s="49">
        <v>95</v>
      </c>
      <c r="BL56" s="48">
        <v>20</v>
      </c>
    </row>
    <row r="57" spans="1:64" ht="15">
      <c r="A57" s="64" t="s">
        <v>257</v>
      </c>
      <c r="B57" s="64" t="s">
        <v>301</v>
      </c>
      <c r="C57" s="65"/>
      <c r="D57" s="66"/>
      <c r="E57" s="67"/>
      <c r="F57" s="68"/>
      <c r="G57" s="65"/>
      <c r="H57" s="69"/>
      <c r="I57" s="70"/>
      <c r="J57" s="70"/>
      <c r="K57" s="34" t="s">
        <v>65</v>
      </c>
      <c r="L57" s="77">
        <v>67</v>
      </c>
      <c r="M57" s="77"/>
      <c r="N57" s="72"/>
      <c r="O57" s="79" t="s">
        <v>364</v>
      </c>
      <c r="P57" s="81">
        <v>43775.97767361111</v>
      </c>
      <c r="Q57" s="79" t="s">
        <v>399</v>
      </c>
      <c r="R57" s="79"/>
      <c r="S57" s="79"/>
      <c r="T57" s="79"/>
      <c r="U57" s="79"/>
      <c r="V57" s="82" t="s">
        <v>614</v>
      </c>
      <c r="W57" s="81">
        <v>43775.97767361111</v>
      </c>
      <c r="X57" s="82" t="s">
        <v>701</v>
      </c>
      <c r="Y57" s="79"/>
      <c r="Z57" s="79"/>
      <c r="AA57" s="85" t="s">
        <v>828</v>
      </c>
      <c r="AB57" s="79"/>
      <c r="AC57" s="79" t="b">
        <v>0</v>
      </c>
      <c r="AD57" s="79">
        <v>0</v>
      </c>
      <c r="AE57" s="85" t="s">
        <v>913</v>
      </c>
      <c r="AF57" s="79" t="b">
        <v>0</v>
      </c>
      <c r="AG57" s="79" t="s">
        <v>922</v>
      </c>
      <c r="AH57" s="79"/>
      <c r="AI57" s="85" t="s">
        <v>913</v>
      </c>
      <c r="AJ57" s="79" t="b">
        <v>0</v>
      </c>
      <c r="AK57" s="79">
        <v>11</v>
      </c>
      <c r="AL57" s="85" t="s">
        <v>879</v>
      </c>
      <c r="AM57" s="79" t="s">
        <v>933</v>
      </c>
      <c r="AN57" s="79" t="b">
        <v>0</v>
      </c>
      <c r="AO57" s="85" t="s">
        <v>879</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258</v>
      </c>
      <c r="B58" s="64" t="s">
        <v>301</v>
      </c>
      <c r="C58" s="65"/>
      <c r="D58" s="66"/>
      <c r="E58" s="67"/>
      <c r="F58" s="68"/>
      <c r="G58" s="65"/>
      <c r="H58" s="69"/>
      <c r="I58" s="70"/>
      <c r="J58" s="70"/>
      <c r="K58" s="34" t="s">
        <v>65</v>
      </c>
      <c r="L58" s="77">
        <v>69</v>
      </c>
      <c r="M58" s="77"/>
      <c r="N58" s="72"/>
      <c r="O58" s="79" t="s">
        <v>364</v>
      </c>
      <c r="P58" s="81">
        <v>43776.04292824074</v>
      </c>
      <c r="Q58" s="79" t="s">
        <v>399</v>
      </c>
      <c r="R58" s="79"/>
      <c r="S58" s="79"/>
      <c r="T58" s="79"/>
      <c r="U58" s="79"/>
      <c r="V58" s="82" t="s">
        <v>615</v>
      </c>
      <c r="W58" s="81">
        <v>43776.04292824074</v>
      </c>
      <c r="X58" s="82" t="s">
        <v>702</v>
      </c>
      <c r="Y58" s="79"/>
      <c r="Z58" s="79"/>
      <c r="AA58" s="85" t="s">
        <v>829</v>
      </c>
      <c r="AB58" s="79"/>
      <c r="AC58" s="79" t="b">
        <v>0</v>
      </c>
      <c r="AD58" s="79">
        <v>0</v>
      </c>
      <c r="AE58" s="85" t="s">
        <v>913</v>
      </c>
      <c r="AF58" s="79" t="b">
        <v>0</v>
      </c>
      <c r="AG58" s="79" t="s">
        <v>922</v>
      </c>
      <c r="AH58" s="79"/>
      <c r="AI58" s="85" t="s">
        <v>913</v>
      </c>
      <c r="AJ58" s="79" t="b">
        <v>0</v>
      </c>
      <c r="AK58" s="79">
        <v>11</v>
      </c>
      <c r="AL58" s="85" t="s">
        <v>879</v>
      </c>
      <c r="AM58" s="79" t="s">
        <v>934</v>
      </c>
      <c r="AN58" s="79" t="b">
        <v>0</v>
      </c>
      <c r="AO58" s="85" t="s">
        <v>879</v>
      </c>
      <c r="AP58" s="79" t="s">
        <v>176</v>
      </c>
      <c r="AQ58" s="79">
        <v>0</v>
      </c>
      <c r="AR58" s="79">
        <v>0</v>
      </c>
      <c r="AS58" s="79"/>
      <c r="AT58" s="79"/>
      <c r="AU58" s="79"/>
      <c r="AV58" s="79"/>
      <c r="AW58" s="79"/>
      <c r="AX58" s="79"/>
      <c r="AY58" s="79"/>
      <c r="AZ58" s="79"/>
      <c r="BA58">
        <v>1</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259</v>
      </c>
      <c r="B59" s="64" t="s">
        <v>271</v>
      </c>
      <c r="C59" s="65"/>
      <c r="D59" s="66"/>
      <c r="E59" s="67"/>
      <c r="F59" s="68"/>
      <c r="G59" s="65"/>
      <c r="H59" s="69"/>
      <c r="I59" s="70"/>
      <c r="J59" s="70"/>
      <c r="K59" s="34" t="s">
        <v>65</v>
      </c>
      <c r="L59" s="77">
        <v>71</v>
      </c>
      <c r="M59" s="77"/>
      <c r="N59" s="72"/>
      <c r="O59" s="79" t="s">
        <v>364</v>
      </c>
      <c r="P59" s="81">
        <v>43776.055752314816</v>
      </c>
      <c r="Q59" s="79" t="s">
        <v>390</v>
      </c>
      <c r="R59" s="79"/>
      <c r="S59" s="79"/>
      <c r="T59" s="79"/>
      <c r="U59" s="79"/>
      <c r="V59" s="82" t="s">
        <v>616</v>
      </c>
      <c r="W59" s="81">
        <v>43776.055752314816</v>
      </c>
      <c r="X59" s="82" t="s">
        <v>703</v>
      </c>
      <c r="Y59" s="79"/>
      <c r="Z59" s="79"/>
      <c r="AA59" s="85" t="s">
        <v>830</v>
      </c>
      <c r="AB59" s="79"/>
      <c r="AC59" s="79" t="b">
        <v>0</v>
      </c>
      <c r="AD59" s="79">
        <v>0</v>
      </c>
      <c r="AE59" s="85" t="s">
        <v>913</v>
      </c>
      <c r="AF59" s="79" t="b">
        <v>0</v>
      </c>
      <c r="AG59" s="79" t="s">
        <v>922</v>
      </c>
      <c r="AH59" s="79"/>
      <c r="AI59" s="85" t="s">
        <v>913</v>
      </c>
      <c r="AJ59" s="79" t="b">
        <v>0</v>
      </c>
      <c r="AK59" s="79">
        <v>14</v>
      </c>
      <c r="AL59" s="85" t="s">
        <v>854</v>
      </c>
      <c r="AM59" s="79" t="s">
        <v>930</v>
      </c>
      <c r="AN59" s="79" t="b">
        <v>0</v>
      </c>
      <c r="AO59" s="85" t="s">
        <v>854</v>
      </c>
      <c r="AP59" s="79" t="s">
        <v>176</v>
      </c>
      <c r="AQ59" s="79">
        <v>0</v>
      </c>
      <c r="AR59" s="79">
        <v>0</v>
      </c>
      <c r="AS59" s="79"/>
      <c r="AT59" s="79"/>
      <c r="AU59" s="79"/>
      <c r="AV59" s="79"/>
      <c r="AW59" s="79"/>
      <c r="AX59" s="79"/>
      <c r="AY59" s="79"/>
      <c r="AZ59" s="79"/>
      <c r="BA59">
        <v>1</v>
      </c>
      <c r="BB59" s="78" t="str">
        <f>REPLACE(INDEX(GroupVertices[Group],MATCH(Edges25[[#This Row],[Vertex 1]],GroupVertices[Vertex],0)),1,1,"")</f>
        <v>3</v>
      </c>
      <c r="BC59" s="78" t="str">
        <f>REPLACE(INDEX(GroupVertices[Group],MATCH(Edges25[[#This Row],[Vertex 2]],GroupVertices[Vertex],0)),1,1,"")</f>
        <v>3</v>
      </c>
      <c r="BD59" s="48">
        <v>0</v>
      </c>
      <c r="BE59" s="49">
        <v>0</v>
      </c>
      <c r="BF59" s="48">
        <v>0</v>
      </c>
      <c r="BG59" s="49">
        <v>0</v>
      </c>
      <c r="BH59" s="48">
        <v>0</v>
      </c>
      <c r="BI59" s="49">
        <v>0</v>
      </c>
      <c r="BJ59" s="48">
        <v>24</v>
      </c>
      <c r="BK59" s="49">
        <v>100</v>
      </c>
      <c r="BL59" s="48">
        <v>24</v>
      </c>
    </row>
    <row r="60" spans="1:64" ht="15">
      <c r="A60" s="64" t="s">
        <v>260</v>
      </c>
      <c r="B60" s="64" t="s">
        <v>301</v>
      </c>
      <c r="C60" s="65"/>
      <c r="D60" s="66"/>
      <c r="E60" s="67"/>
      <c r="F60" s="68"/>
      <c r="G60" s="65"/>
      <c r="H60" s="69"/>
      <c r="I60" s="70"/>
      <c r="J60" s="70"/>
      <c r="K60" s="34" t="s">
        <v>65</v>
      </c>
      <c r="L60" s="77">
        <v>72</v>
      </c>
      <c r="M60" s="77"/>
      <c r="N60" s="72"/>
      <c r="O60" s="79" t="s">
        <v>364</v>
      </c>
      <c r="P60" s="81">
        <v>43776.06087962963</v>
      </c>
      <c r="Q60" s="79" t="s">
        <v>399</v>
      </c>
      <c r="R60" s="79"/>
      <c r="S60" s="79"/>
      <c r="T60" s="79"/>
      <c r="U60" s="79"/>
      <c r="V60" s="82" t="s">
        <v>617</v>
      </c>
      <c r="W60" s="81">
        <v>43776.06087962963</v>
      </c>
      <c r="X60" s="82" t="s">
        <v>704</v>
      </c>
      <c r="Y60" s="79"/>
      <c r="Z60" s="79"/>
      <c r="AA60" s="85" t="s">
        <v>831</v>
      </c>
      <c r="AB60" s="79"/>
      <c r="AC60" s="79" t="b">
        <v>0</v>
      </c>
      <c r="AD60" s="79">
        <v>0</v>
      </c>
      <c r="AE60" s="85" t="s">
        <v>913</v>
      </c>
      <c r="AF60" s="79" t="b">
        <v>0</v>
      </c>
      <c r="AG60" s="79" t="s">
        <v>922</v>
      </c>
      <c r="AH60" s="79"/>
      <c r="AI60" s="85" t="s">
        <v>913</v>
      </c>
      <c r="AJ60" s="79" t="b">
        <v>0</v>
      </c>
      <c r="AK60" s="79">
        <v>11</v>
      </c>
      <c r="AL60" s="85" t="s">
        <v>879</v>
      </c>
      <c r="AM60" s="79" t="s">
        <v>930</v>
      </c>
      <c r="AN60" s="79" t="b">
        <v>0</v>
      </c>
      <c r="AO60" s="85" t="s">
        <v>879</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261</v>
      </c>
      <c r="B61" s="64" t="s">
        <v>271</v>
      </c>
      <c r="C61" s="65"/>
      <c r="D61" s="66"/>
      <c r="E61" s="67"/>
      <c r="F61" s="68"/>
      <c r="G61" s="65"/>
      <c r="H61" s="69"/>
      <c r="I61" s="70"/>
      <c r="J61" s="70"/>
      <c r="K61" s="34" t="s">
        <v>65</v>
      </c>
      <c r="L61" s="77">
        <v>74</v>
      </c>
      <c r="M61" s="77"/>
      <c r="N61" s="72"/>
      <c r="O61" s="79" t="s">
        <v>364</v>
      </c>
      <c r="P61" s="81">
        <v>43776.06434027778</v>
      </c>
      <c r="Q61" s="79" t="s">
        <v>390</v>
      </c>
      <c r="R61" s="79"/>
      <c r="S61" s="79"/>
      <c r="T61" s="79"/>
      <c r="U61" s="79"/>
      <c r="V61" s="82" t="s">
        <v>618</v>
      </c>
      <c r="W61" s="81">
        <v>43776.06434027778</v>
      </c>
      <c r="X61" s="82" t="s">
        <v>705</v>
      </c>
      <c r="Y61" s="79"/>
      <c r="Z61" s="79"/>
      <c r="AA61" s="85" t="s">
        <v>832</v>
      </c>
      <c r="AB61" s="79"/>
      <c r="AC61" s="79" t="b">
        <v>0</v>
      </c>
      <c r="AD61" s="79">
        <v>0</v>
      </c>
      <c r="AE61" s="85" t="s">
        <v>913</v>
      </c>
      <c r="AF61" s="79" t="b">
        <v>0</v>
      </c>
      <c r="AG61" s="79" t="s">
        <v>922</v>
      </c>
      <c r="AH61" s="79"/>
      <c r="AI61" s="85" t="s">
        <v>913</v>
      </c>
      <c r="AJ61" s="79" t="b">
        <v>0</v>
      </c>
      <c r="AK61" s="79">
        <v>14</v>
      </c>
      <c r="AL61" s="85" t="s">
        <v>854</v>
      </c>
      <c r="AM61" s="79" t="s">
        <v>930</v>
      </c>
      <c r="AN61" s="79" t="b">
        <v>0</v>
      </c>
      <c r="AO61" s="85" t="s">
        <v>854</v>
      </c>
      <c r="AP61" s="79" t="s">
        <v>176</v>
      </c>
      <c r="AQ61" s="79">
        <v>0</v>
      </c>
      <c r="AR61" s="79">
        <v>0</v>
      </c>
      <c r="AS61" s="79"/>
      <c r="AT61" s="79"/>
      <c r="AU61" s="79"/>
      <c r="AV61" s="79"/>
      <c r="AW61" s="79"/>
      <c r="AX61" s="79"/>
      <c r="AY61" s="79"/>
      <c r="AZ61" s="79"/>
      <c r="BA61">
        <v>1</v>
      </c>
      <c r="BB61" s="78" t="str">
        <f>REPLACE(INDEX(GroupVertices[Group],MATCH(Edges25[[#This Row],[Vertex 1]],GroupVertices[Vertex],0)),1,1,"")</f>
        <v>3</v>
      </c>
      <c r="BC61" s="78" t="str">
        <f>REPLACE(INDEX(GroupVertices[Group],MATCH(Edges25[[#This Row],[Vertex 2]],GroupVertices[Vertex],0)),1,1,"")</f>
        <v>3</v>
      </c>
      <c r="BD61" s="48">
        <v>0</v>
      </c>
      <c r="BE61" s="49">
        <v>0</v>
      </c>
      <c r="BF61" s="48">
        <v>0</v>
      </c>
      <c r="BG61" s="49">
        <v>0</v>
      </c>
      <c r="BH61" s="48">
        <v>0</v>
      </c>
      <c r="BI61" s="49">
        <v>0</v>
      </c>
      <c r="BJ61" s="48">
        <v>24</v>
      </c>
      <c r="BK61" s="49">
        <v>100</v>
      </c>
      <c r="BL61" s="48">
        <v>24</v>
      </c>
    </row>
    <row r="62" spans="1:64" ht="15">
      <c r="A62" s="64" t="s">
        <v>262</v>
      </c>
      <c r="B62" s="64" t="s">
        <v>262</v>
      </c>
      <c r="C62" s="65"/>
      <c r="D62" s="66"/>
      <c r="E62" s="67"/>
      <c r="F62" s="68"/>
      <c r="G62" s="65"/>
      <c r="H62" s="69"/>
      <c r="I62" s="70"/>
      <c r="J62" s="70"/>
      <c r="K62" s="34" t="s">
        <v>65</v>
      </c>
      <c r="L62" s="77">
        <v>75</v>
      </c>
      <c r="M62" s="77"/>
      <c r="N62" s="72"/>
      <c r="O62" s="79" t="s">
        <v>176</v>
      </c>
      <c r="P62" s="81">
        <v>43766.95849537037</v>
      </c>
      <c r="Q62" s="79" t="s">
        <v>400</v>
      </c>
      <c r="R62" s="82" t="s">
        <v>472</v>
      </c>
      <c r="S62" s="79" t="s">
        <v>499</v>
      </c>
      <c r="T62" s="79" t="s">
        <v>524</v>
      </c>
      <c r="U62" s="79"/>
      <c r="V62" s="82" t="s">
        <v>619</v>
      </c>
      <c r="W62" s="81">
        <v>43766.95849537037</v>
      </c>
      <c r="X62" s="82" t="s">
        <v>706</v>
      </c>
      <c r="Y62" s="79"/>
      <c r="Z62" s="79"/>
      <c r="AA62" s="85" t="s">
        <v>833</v>
      </c>
      <c r="AB62" s="79"/>
      <c r="AC62" s="79" t="b">
        <v>0</v>
      </c>
      <c r="AD62" s="79">
        <v>0</v>
      </c>
      <c r="AE62" s="85" t="s">
        <v>913</v>
      </c>
      <c r="AF62" s="79" t="b">
        <v>0</v>
      </c>
      <c r="AG62" s="79" t="s">
        <v>922</v>
      </c>
      <c r="AH62" s="79"/>
      <c r="AI62" s="85" t="s">
        <v>913</v>
      </c>
      <c r="AJ62" s="79" t="b">
        <v>0</v>
      </c>
      <c r="AK62" s="79">
        <v>0</v>
      </c>
      <c r="AL62" s="85" t="s">
        <v>913</v>
      </c>
      <c r="AM62" s="79" t="s">
        <v>941</v>
      </c>
      <c r="AN62" s="79" t="b">
        <v>1</v>
      </c>
      <c r="AO62" s="85" t="s">
        <v>833</v>
      </c>
      <c r="AP62" s="79" t="s">
        <v>176</v>
      </c>
      <c r="AQ62" s="79">
        <v>0</v>
      </c>
      <c r="AR62" s="79">
        <v>0</v>
      </c>
      <c r="AS62" s="79"/>
      <c r="AT62" s="79"/>
      <c r="AU62" s="79"/>
      <c r="AV62" s="79"/>
      <c r="AW62" s="79"/>
      <c r="AX62" s="79"/>
      <c r="AY62" s="79"/>
      <c r="AZ62" s="79"/>
      <c r="BA62">
        <v>2</v>
      </c>
      <c r="BB62" s="78" t="str">
        <f>REPLACE(INDEX(GroupVertices[Group],MATCH(Edges25[[#This Row],[Vertex 1]],GroupVertices[Vertex],0)),1,1,"")</f>
        <v>10</v>
      </c>
      <c r="BC62" s="78" t="str">
        <f>REPLACE(INDEX(GroupVertices[Group],MATCH(Edges25[[#This Row],[Vertex 2]],GroupVertices[Vertex],0)),1,1,"")</f>
        <v>10</v>
      </c>
      <c r="BD62" s="48">
        <v>0</v>
      </c>
      <c r="BE62" s="49">
        <v>0</v>
      </c>
      <c r="BF62" s="48">
        <v>0</v>
      </c>
      <c r="BG62" s="49">
        <v>0</v>
      </c>
      <c r="BH62" s="48">
        <v>0</v>
      </c>
      <c r="BI62" s="49">
        <v>0</v>
      </c>
      <c r="BJ62" s="48">
        <v>15</v>
      </c>
      <c r="BK62" s="49">
        <v>100</v>
      </c>
      <c r="BL62" s="48">
        <v>15</v>
      </c>
    </row>
    <row r="63" spans="1:64" ht="15">
      <c r="A63" s="64" t="s">
        <v>262</v>
      </c>
      <c r="B63" s="64" t="s">
        <v>262</v>
      </c>
      <c r="C63" s="65"/>
      <c r="D63" s="66"/>
      <c r="E63" s="67"/>
      <c r="F63" s="68"/>
      <c r="G63" s="65"/>
      <c r="H63" s="69"/>
      <c r="I63" s="70"/>
      <c r="J63" s="70"/>
      <c r="K63" s="34" t="s">
        <v>65</v>
      </c>
      <c r="L63" s="77">
        <v>76</v>
      </c>
      <c r="M63" s="77"/>
      <c r="N63" s="72"/>
      <c r="O63" s="79" t="s">
        <v>176</v>
      </c>
      <c r="P63" s="81">
        <v>43775.92784722222</v>
      </c>
      <c r="Q63" s="79" t="s">
        <v>401</v>
      </c>
      <c r="R63" s="82" t="s">
        <v>473</v>
      </c>
      <c r="S63" s="79" t="s">
        <v>509</v>
      </c>
      <c r="T63" s="79" t="s">
        <v>524</v>
      </c>
      <c r="U63" s="82" t="s">
        <v>569</v>
      </c>
      <c r="V63" s="82" t="s">
        <v>569</v>
      </c>
      <c r="W63" s="81">
        <v>43775.92784722222</v>
      </c>
      <c r="X63" s="82" t="s">
        <v>707</v>
      </c>
      <c r="Y63" s="79"/>
      <c r="Z63" s="79"/>
      <c r="AA63" s="85" t="s">
        <v>834</v>
      </c>
      <c r="AB63" s="79"/>
      <c r="AC63" s="79" t="b">
        <v>0</v>
      </c>
      <c r="AD63" s="79">
        <v>0</v>
      </c>
      <c r="AE63" s="85" t="s">
        <v>913</v>
      </c>
      <c r="AF63" s="79" t="b">
        <v>0</v>
      </c>
      <c r="AG63" s="79" t="s">
        <v>922</v>
      </c>
      <c r="AH63" s="79"/>
      <c r="AI63" s="85" t="s">
        <v>913</v>
      </c>
      <c r="AJ63" s="79" t="b">
        <v>0</v>
      </c>
      <c r="AK63" s="79">
        <v>3</v>
      </c>
      <c r="AL63" s="85" t="s">
        <v>913</v>
      </c>
      <c r="AM63" s="79" t="s">
        <v>941</v>
      </c>
      <c r="AN63" s="79" t="b">
        <v>0</v>
      </c>
      <c r="AO63" s="85" t="s">
        <v>834</v>
      </c>
      <c r="AP63" s="79" t="s">
        <v>176</v>
      </c>
      <c r="AQ63" s="79">
        <v>0</v>
      </c>
      <c r="AR63" s="79">
        <v>0</v>
      </c>
      <c r="AS63" s="79"/>
      <c r="AT63" s="79"/>
      <c r="AU63" s="79"/>
      <c r="AV63" s="79"/>
      <c r="AW63" s="79"/>
      <c r="AX63" s="79"/>
      <c r="AY63" s="79"/>
      <c r="AZ63" s="79"/>
      <c r="BA63">
        <v>2</v>
      </c>
      <c r="BB63" s="78" t="str">
        <f>REPLACE(INDEX(GroupVertices[Group],MATCH(Edges25[[#This Row],[Vertex 1]],GroupVertices[Vertex],0)),1,1,"")</f>
        <v>10</v>
      </c>
      <c r="BC63" s="78" t="str">
        <f>REPLACE(INDEX(GroupVertices[Group],MATCH(Edges25[[#This Row],[Vertex 2]],GroupVertices[Vertex],0)),1,1,"")</f>
        <v>10</v>
      </c>
      <c r="BD63" s="48">
        <v>0</v>
      </c>
      <c r="BE63" s="49">
        <v>0</v>
      </c>
      <c r="BF63" s="48">
        <v>0</v>
      </c>
      <c r="BG63" s="49">
        <v>0</v>
      </c>
      <c r="BH63" s="48">
        <v>0</v>
      </c>
      <c r="BI63" s="49">
        <v>0</v>
      </c>
      <c r="BJ63" s="48">
        <v>28</v>
      </c>
      <c r="BK63" s="49">
        <v>100</v>
      </c>
      <c r="BL63" s="48">
        <v>28</v>
      </c>
    </row>
    <row r="64" spans="1:64" ht="15">
      <c r="A64" s="64" t="s">
        <v>263</v>
      </c>
      <c r="B64" s="64" t="s">
        <v>262</v>
      </c>
      <c r="C64" s="65"/>
      <c r="D64" s="66"/>
      <c r="E64" s="67"/>
      <c r="F64" s="68"/>
      <c r="G64" s="65"/>
      <c r="H64" s="69"/>
      <c r="I64" s="70"/>
      <c r="J64" s="70"/>
      <c r="K64" s="34" t="s">
        <v>65</v>
      </c>
      <c r="L64" s="77">
        <v>77</v>
      </c>
      <c r="M64" s="77"/>
      <c r="N64" s="72"/>
      <c r="O64" s="79" t="s">
        <v>364</v>
      </c>
      <c r="P64" s="81">
        <v>43776.10768518518</v>
      </c>
      <c r="Q64" s="79" t="s">
        <v>397</v>
      </c>
      <c r="R64" s="79"/>
      <c r="S64" s="79"/>
      <c r="T64" s="79" t="s">
        <v>524</v>
      </c>
      <c r="U64" s="79"/>
      <c r="V64" s="82" t="s">
        <v>620</v>
      </c>
      <c r="W64" s="81">
        <v>43776.10768518518</v>
      </c>
      <c r="X64" s="82" t="s">
        <v>708</v>
      </c>
      <c r="Y64" s="79"/>
      <c r="Z64" s="79"/>
      <c r="AA64" s="85" t="s">
        <v>835</v>
      </c>
      <c r="AB64" s="79"/>
      <c r="AC64" s="79" t="b">
        <v>0</v>
      </c>
      <c r="AD64" s="79">
        <v>0</v>
      </c>
      <c r="AE64" s="85" t="s">
        <v>913</v>
      </c>
      <c r="AF64" s="79" t="b">
        <v>0</v>
      </c>
      <c r="AG64" s="79" t="s">
        <v>922</v>
      </c>
      <c r="AH64" s="79"/>
      <c r="AI64" s="85" t="s">
        <v>913</v>
      </c>
      <c r="AJ64" s="79" t="b">
        <v>0</v>
      </c>
      <c r="AK64" s="79">
        <v>3</v>
      </c>
      <c r="AL64" s="85" t="s">
        <v>834</v>
      </c>
      <c r="AM64" s="79" t="s">
        <v>930</v>
      </c>
      <c r="AN64" s="79" t="b">
        <v>0</v>
      </c>
      <c r="AO64" s="85" t="s">
        <v>834</v>
      </c>
      <c r="AP64" s="79" t="s">
        <v>176</v>
      </c>
      <c r="AQ64" s="79">
        <v>0</v>
      </c>
      <c r="AR64" s="79">
        <v>0</v>
      </c>
      <c r="AS64" s="79"/>
      <c r="AT64" s="79"/>
      <c r="AU64" s="79"/>
      <c r="AV64" s="79"/>
      <c r="AW64" s="79"/>
      <c r="AX64" s="79"/>
      <c r="AY64" s="79"/>
      <c r="AZ64" s="79"/>
      <c r="BA64">
        <v>1</v>
      </c>
      <c r="BB64" s="78" t="str">
        <f>REPLACE(INDEX(GroupVertices[Group],MATCH(Edges25[[#This Row],[Vertex 1]],GroupVertices[Vertex],0)),1,1,"")</f>
        <v>10</v>
      </c>
      <c r="BC64" s="78" t="str">
        <f>REPLACE(INDEX(GroupVertices[Group],MATCH(Edges25[[#This Row],[Vertex 2]],GroupVertices[Vertex],0)),1,1,"")</f>
        <v>10</v>
      </c>
      <c r="BD64" s="48">
        <v>0</v>
      </c>
      <c r="BE64" s="49">
        <v>0</v>
      </c>
      <c r="BF64" s="48">
        <v>0</v>
      </c>
      <c r="BG64" s="49">
        <v>0</v>
      </c>
      <c r="BH64" s="48">
        <v>0</v>
      </c>
      <c r="BI64" s="49">
        <v>0</v>
      </c>
      <c r="BJ64" s="48">
        <v>23</v>
      </c>
      <c r="BK64" s="49">
        <v>100</v>
      </c>
      <c r="BL64" s="48">
        <v>23</v>
      </c>
    </row>
    <row r="65" spans="1:64" ht="15">
      <c r="A65" s="64" t="s">
        <v>264</v>
      </c>
      <c r="B65" s="64" t="s">
        <v>301</v>
      </c>
      <c r="C65" s="65"/>
      <c r="D65" s="66"/>
      <c r="E65" s="67"/>
      <c r="F65" s="68"/>
      <c r="G65" s="65"/>
      <c r="H65" s="69"/>
      <c r="I65" s="70"/>
      <c r="J65" s="70"/>
      <c r="K65" s="34" t="s">
        <v>65</v>
      </c>
      <c r="L65" s="77">
        <v>78</v>
      </c>
      <c r="M65" s="77"/>
      <c r="N65" s="72"/>
      <c r="O65" s="79" t="s">
        <v>364</v>
      </c>
      <c r="P65" s="81">
        <v>43776.11513888889</v>
      </c>
      <c r="Q65" s="79" t="s">
        <v>399</v>
      </c>
      <c r="R65" s="79"/>
      <c r="S65" s="79"/>
      <c r="T65" s="79"/>
      <c r="U65" s="79"/>
      <c r="V65" s="82" t="s">
        <v>621</v>
      </c>
      <c r="W65" s="81">
        <v>43776.11513888889</v>
      </c>
      <c r="X65" s="82" t="s">
        <v>709</v>
      </c>
      <c r="Y65" s="79"/>
      <c r="Z65" s="79"/>
      <c r="AA65" s="85" t="s">
        <v>836</v>
      </c>
      <c r="AB65" s="79"/>
      <c r="AC65" s="79" t="b">
        <v>0</v>
      </c>
      <c r="AD65" s="79">
        <v>0</v>
      </c>
      <c r="AE65" s="85" t="s">
        <v>913</v>
      </c>
      <c r="AF65" s="79" t="b">
        <v>0</v>
      </c>
      <c r="AG65" s="79" t="s">
        <v>922</v>
      </c>
      <c r="AH65" s="79"/>
      <c r="AI65" s="85" t="s">
        <v>913</v>
      </c>
      <c r="AJ65" s="79" t="b">
        <v>0</v>
      </c>
      <c r="AK65" s="79">
        <v>11</v>
      </c>
      <c r="AL65" s="85" t="s">
        <v>879</v>
      </c>
      <c r="AM65" s="79" t="s">
        <v>933</v>
      </c>
      <c r="AN65" s="79" t="b">
        <v>0</v>
      </c>
      <c r="AO65" s="85" t="s">
        <v>879</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265</v>
      </c>
      <c r="B66" s="64" t="s">
        <v>301</v>
      </c>
      <c r="C66" s="65"/>
      <c r="D66" s="66"/>
      <c r="E66" s="67"/>
      <c r="F66" s="68"/>
      <c r="G66" s="65"/>
      <c r="H66" s="69"/>
      <c r="I66" s="70"/>
      <c r="J66" s="70"/>
      <c r="K66" s="34" t="s">
        <v>65</v>
      </c>
      <c r="L66" s="77">
        <v>80</v>
      </c>
      <c r="M66" s="77"/>
      <c r="N66" s="72"/>
      <c r="O66" s="79" t="s">
        <v>364</v>
      </c>
      <c r="P66" s="81">
        <v>43776.118935185186</v>
      </c>
      <c r="Q66" s="79" t="s">
        <v>399</v>
      </c>
      <c r="R66" s="79"/>
      <c r="S66" s="79"/>
      <c r="T66" s="79"/>
      <c r="U66" s="79"/>
      <c r="V66" s="82" t="s">
        <v>622</v>
      </c>
      <c r="W66" s="81">
        <v>43776.118935185186</v>
      </c>
      <c r="X66" s="82" t="s">
        <v>710</v>
      </c>
      <c r="Y66" s="79"/>
      <c r="Z66" s="79"/>
      <c r="AA66" s="85" t="s">
        <v>837</v>
      </c>
      <c r="AB66" s="79"/>
      <c r="AC66" s="79" t="b">
        <v>0</v>
      </c>
      <c r="AD66" s="79">
        <v>0</v>
      </c>
      <c r="AE66" s="85" t="s">
        <v>913</v>
      </c>
      <c r="AF66" s="79" t="b">
        <v>0</v>
      </c>
      <c r="AG66" s="79" t="s">
        <v>922</v>
      </c>
      <c r="AH66" s="79"/>
      <c r="AI66" s="85" t="s">
        <v>913</v>
      </c>
      <c r="AJ66" s="79" t="b">
        <v>0</v>
      </c>
      <c r="AK66" s="79">
        <v>11</v>
      </c>
      <c r="AL66" s="85" t="s">
        <v>879</v>
      </c>
      <c r="AM66" s="79" t="s">
        <v>930</v>
      </c>
      <c r="AN66" s="79" t="b">
        <v>0</v>
      </c>
      <c r="AO66" s="85" t="s">
        <v>879</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266</v>
      </c>
      <c r="B67" s="64" t="s">
        <v>266</v>
      </c>
      <c r="C67" s="65"/>
      <c r="D67" s="66"/>
      <c r="E67" s="67"/>
      <c r="F67" s="68"/>
      <c r="G67" s="65"/>
      <c r="H67" s="69"/>
      <c r="I67" s="70"/>
      <c r="J67" s="70"/>
      <c r="K67" s="34" t="s">
        <v>65</v>
      </c>
      <c r="L67" s="77">
        <v>82</v>
      </c>
      <c r="M67" s="77"/>
      <c r="N67" s="72"/>
      <c r="O67" s="79" t="s">
        <v>176</v>
      </c>
      <c r="P67" s="81">
        <v>43776.19865740741</v>
      </c>
      <c r="Q67" s="79" t="s">
        <v>402</v>
      </c>
      <c r="R67" s="82" t="s">
        <v>474</v>
      </c>
      <c r="S67" s="79" t="s">
        <v>510</v>
      </c>
      <c r="T67" s="79" t="s">
        <v>536</v>
      </c>
      <c r="U67" s="79"/>
      <c r="V67" s="82" t="s">
        <v>623</v>
      </c>
      <c r="W67" s="81">
        <v>43776.19865740741</v>
      </c>
      <c r="X67" s="82" t="s">
        <v>711</v>
      </c>
      <c r="Y67" s="79"/>
      <c r="Z67" s="79"/>
      <c r="AA67" s="85" t="s">
        <v>838</v>
      </c>
      <c r="AB67" s="79"/>
      <c r="AC67" s="79" t="b">
        <v>0</v>
      </c>
      <c r="AD67" s="79">
        <v>0</v>
      </c>
      <c r="AE67" s="85" t="s">
        <v>913</v>
      </c>
      <c r="AF67" s="79" t="b">
        <v>0</v>
      </c>
      <c r="AG67" s="79" t="s">
        <v>925</v>
      </c>
      <c r="AH67" s="79"/>
      <c r="AI67" s="85" t="s">
        <v>913</v>
      </c>
      <c r="AJ67" s="79" t="b">
        <v>0</v>
      </c>
      <c r="AK67" s="79">
        <v>0</v>
      </c>
      <c r="AL67" s="85" t="s">
        <v>913</v>
      </c>
      <c r="AM67" s="79" t="s">
        <v>935</v>
      </c>
      <c r="AN67" s="79" t="b">
        <v>0</v>
      </c>
      <c r="AO67" s="85" t="s">
        <v>838</v>
      </c>
      <c r="AP67" s="79" t="s">
        <v>176</v>
      </c>
      <c r="AQ67" s="79">
        <v>0</v>
      </c>
      <c r="AR67" s="79">
        <v>0</v>
      </c>
      <c r="AS67" s="79"/>
      <c r="AT67" s="79"/>
      <c r="AU67" s="79"/>
      <c r="AV67" s="79"/>
      <c r="AW67" s="79"/>
      <c r="AX67" s="79"/>
      <c r="AY67" s="79"/>
      <c r="AZ67" s="79"/>
      <c r="BA67">
        <v>1</v>
      </c>
      <c r="BB67" s="78" t="str">
        <f>REPLACE(INDEX(GroupVertices[Group],MATCH(Edges25[[#This Row],[Vertex 1]],GroupVertices[Vertex],0)),1,1,"")</f>
        <v>4</v>
      </c>
      <c r="BC67" s="78" t="str">
        <f>REPLACE(INDEX(GroupVertices[Group],MATCH(Edges25[[#This Row],[Vertex 2]],GroupVertices[Vertex],0)),1,1,"")</f>
        <v>4</v>
      </c>
      <c r="BD67" s="48">
        <v>0</v>
      </c>
      <c r="BE67" s="49">
        <v>0</v>
      </c>
      <c r="BF67" s="48">
        <v>0</v>
      </c>
      <c r="BG67" s="49">
        <v>0</v>
      </c>
      <c r="BH67" s="48">
        <v>0</v>
      </c>
      <c r="BI67" s="49">
        <v>0</v>
      </c>
      <c r="BJ67" s="48">
        <v>28</v>
      </c>
      <c r="BK67" s="49">
        <v>100</v>
      </c>
      <c r="BL67" s="48">
        <v>28</v>
      </c>
    </row>
    <row r="68" spans="1:64" ht="15">
      <c r="A68" s="64" t="s">
        <v>267</v>
      </c>
      <c r="B68" s="64" t="s">
        <v>267</v>
      </c>
      <c r="C68" s="65"/>
      <c r="D68" s="66"/>
      <c r="E68" s="67"/>
      <c r="F68" s="68"/>
      <c r="G68" s="65"/>
      <c r="H68" s="69"/>
      <c r="I68" s="70"/>
      <c r="J68" s="70"/>
      <c r="K68" s="34" t="s">
        <v>65</v>
      </c>
      <c r="L68" s="77">
        <v>83</v>
      </c>
      <c r="M68" s="77"/>
      <c r="N68" s="72"/>
      <c r="O68" s="79" t="s">
        <v>176</v>
      </c>
      <c r="P68" s="81">
        <v>43776.31296296296</v>
      </c>
      <c r="Q68" s="79" t="s">
        <v>403</v>
      </c>
      <c r="R68" s="79"/>
      <c r="S68" s="79"/>
      <c r="T68" s="79" t="s">
        <v>537</v>
      </c>
      <c r="U68" s="82" t="s">
        <v>570</v>
      </c>
      <c r="V68" s="82" t="s">
        <v>570</v>
      </c>
      <c r="W68" s="81">
        <v>43776.31296296296</v>
      </c>
      <c r="X68" s="82" t="s">
        <v>712</v>
      </c>
      <c r="Y68" s="79"/>
      <c r="Z68" s="79"/>
      <c r="AA68" s="85" t="s">
        <v>839</v>
      </c>
      <c r="AB68" s="79"/>
      <c r="AC68" s="79" t="b">
        <v>0</v>
      </c>
      <c r="AD68" s="79">
        <v>1</v>
      </c>
      <c r="AE68" s="85" t="s">
        <v>913</v>
      </c>
      <c r="AF68" s="79" t="b">
        <v>0</v>
      </c>
      <c r="AG68" s="79" t="s">
        <v>924</v>
      </c>
      <c r="AH68" s="79"/>
      <c r="AI68" s="85" t="s">
        <v>913</v>
      </c>
      <c r="AJ68" s="79" t="b">
        <v>0</v>
      </c>
      <c r="AK68" s="79">
        <v>0</v>
      </c>
      <c r="AL68" s="85" t="s">
        <v>913</v>
      </c>
      <c r="AM68" s="79" t="s">
        <v>933</v>
      </c>
      <c r="AN68" s="79" t="b">
        <v>0</v>
      </c>
      <c r="AO68" s="85" t="s">
        <v>839</v>
      </c>
      <c r="AP68" s="79" t="s">
        <v>176</v>
      </c>
      <c r="AQ68" s="79">
        <v>0</v>
      </c>
      <c r="AR68" s="79">
        <v>0</v>
      </c>
      <c r="AS68" s="79"/>
      <c r="AT68" s="79"/>
      <c r="AU68" s="79"/>
      <c r="AV68" s="79"/>
      <c r="AW68" s="79"/>
      <c r="AX68" s="79"/>
      <c r="AY68" s="79"/>
      <c r="AZ68" s="79"/>
      <c r="BA68">
        <v>1</v>
      </c>
      <c r="BB68" s="78" t="str">
        <f>REPLACE(INDEX(GroupVertices[Group],MATCH(Edges25[[#This Row],[Vertex 1]],GroupVertices[Vertex],0)),1,1,"")</f>
        <v>4</v>
      </c>
      <c r="BC68" s="78" t="str">
        <f>REPLACE(INDEX(GroupVertices[Group],MATCH(Edges25[[#This Row],[Vertex 2]],GroupVertices[Vertex],0)),1,1,"")</f>
        <v>4</v>
      </c>
      <c r="BD68" s="48">
        <v>0</v>
      </c>
      <c r="BE68" s="49">
        <v>0</v>
      </c>
      <c r="BF68" s="48">
        <v>0</v>
      </c>
      <c r="BG68" s="49">
        <v>0</v>
      </c>
      <c r="BH68" s="48">
        <v>0</v>
      </c>
      <c r="BI68" s="49">
        <v>0</v>
      </c>
      <c r="BJ68" s="48">
        <v>18</v>
      </c>
      <c r="BK68" s="49">
        <v>100</v>
      </c>
      <c r="BL68" s="48">
        <v>18</v>
      </c>
    </row>
    <row r="69" spans="1:64" ht="15">
      <c r="A69" s="64" t="s">
        <v>268</v>
      </c>
      <c r="B69" s="64" t="s">
        <v>292</v>
      </c>
      <c r="C69" s="65"/>
      <c r="D69" s="66"/>
      <c r="E69" s="67"/>
      <c r="F69" s="68"/>
      <c r="G69" s="65"/>
      <c r="H69" s="69"/>
      <c r="I69" s="70"/>
      <c r="J69" s="70"/>
      <c r="K69" s="34" t="s">
        <v>65</v>
      </c>
      <c r="L69" s="77">
        <v>84</v>
      </c>
      <c r="M69" s="77"/>
      <c r="N69" s="72"/>
      <c r="O69" s="79" t="s">
        <v>364</v>
      </c>
      <c r="P69" s="81">
        <v>43764.57195601852</v>
      </c>
      <c r="Q69" s="79" t="s">
        <v>404</v>
      </c>
      <c r="R69" s="82" t="s">
        <v>475</v>
      </c>
      <c r="S69" s="79" t="s">
        <v>499</v>
      </c>
      <c r="T69" s="79" t="s">
        <v>522</v>
      </c>
      <c r="U69" s="79"/>
      <c r="V69" s="82" t="s">
        <v>624</v>
      </c>
      <c r="W69" s="81">
        <v>43764.57195601852</v>
      </c>
      <c r="X69" s="82" t="s">
        <v>713</v>
      </c>
      <c r="Y69" s="79"/>
      <c r="Z69" s="79"/>
      <c r="AA69" s="85" t="s">
        <v>840</v>
      </c>
      <c r="AB69" s="79"/>
      <c r="AC69" s="79" t="b">
        <v>0</v>
      </c>
      <c r="AD69" s="79">
        <v>3</v>
      </c>
      <c r="AE69" s="85" t="s">
        <v>913</v>
      </c>
      <c r="AF69" s="79" t="b">
        <v>0</v>
      </c>
      <c r="AG69" s="79" t="s">
        <v>922</v>
      </c>
      <c r="AH69" s="79"/>
      <c r="AI69" s="85" t="s">
        <v>913</v>
      </c>
      <c r="AJ69" s="79" t="b">
        <v>0</v>
      </c>
      <c r="AK69" s="79">
        <v>4</v>
      </c>
      <c r="AL69" s="85" t="s">
        <v>913</v>
      </c>
      <c r="AM69" s="79" t="s">
        <v>934</v>
      </c>
      <c r="AN69" s="79" t="b">
        <v>1</v>
      </c>
      <c r="AO69" s="85" t="s">
        <v>840</v>
      </c>
      <c r="AP69" s="79" t="s">
        <v>945</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268</v>
      </c>
      <c r="B70" s="64" t="s">
        <v>302</v>
      </c>
      <c r="C70" s="65"/>
      <c r="D70" s="66"/>
      <c r="E70" s="67"/>
      <c r="F70" s="68"/>
      <c r="G70" s="65"/>
      <c r="H70" s="69"/>
      <c r="I70" s="70"/>
      <c r="J70" s="70"/>
      <c r="K70" s="34" t="s">
        <v>65</v>
      </c>
      <c r="L70" s="77">
        <v>86</v>
      </c>
      <c r="M70" s="77"/>
      <c r="N70" s="72"/>
      <c r="O70" s="79" t="s">
        <v>364</v>
      </c>
      <c r="P70" s="81">
        <v>43767.527962962966</v>
      </c>
      <c r="Q70" s="79" t="s">
        <v>405</v>
      </c>
      <c r="R70" s="82" t="s">
        <v>476</v>
      </c>
      <c r="S70" s="79" t="s">
        <v>511</v>
      </c>
      <c r="T70" s="79" t="s">
        <v>538</v>
      </c>
      <c r="U70" s="79"/>
      <c r="V70" s="82" t="s">
        <v>624</v>
      </c>
      <c r="W70" s="81">
        <v>43767.527962962966</v>
      </c>
      <c r="X70" s="82" t="s">
        <v>714</v>
      </c>
      <c r="Y70" s="79"/>
      <c r="Z70" s="79"/>
      <c r="AA70" s="85" t="s">
        <v>841</v>
      </c>
      <c r="AB70" s="79"/>
      <c r="AC70" s="79" t="b">
        <v>0</v>
      </c>
      <c r="AD70" s="79">
        <v>0</v>
      </c>
      <c r="AE70" s="85" t="s">
        <v>913</v>
      </c>
      <c r="AF70" s="79" t="b">
        <v>0</v>
      </c>
      <c r="AG70" s="79" t="s">
        <v>922</v>
      </c>
      <c r="AH70" s="79"/>
      <c r="AI70" s="85" t="s">
        <v>913</v>
      </c>
      <c r="AJ70" s="79" t="b">
        <v>0</v>
      </c>
      <c r="AK70" s="79">
        <v>1</v>
      </c>
      <c r="AL70" s="85" t="s">
        <v>913</v>
      </c>
      <c r="AM70" s="79" t="s">
        <v>933</v>
      </c>
      <c r="AN70" s="79" t="b">
        <v>0</v>
      </c>
      <c r="AO70" s="85" t="s">
        <v>841</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268</v>
      </c>
      <c r="B71" s="64" t="s">
        <v>303</v>
      </c>
      <c r="C71" s="65"/>
      <c r="D71" s="66"/>
      <c r="E71" s="67"/>
      <c r="F71" s="68"/>
      <c r="G71" s="65"/>
      <c r="H71" s="69"/>
      <c r="I71" s="70"/>
      <c r="J71" s="70"/>
      <c r="K71" s="34" t="s">
        <v>65</v>
      </c>
      <c r="L71" s="77">
        <v>87</v>
      </c>
      <c r="M71" s="77"/>
      <c r="N71" s="72"/>
      <c r="O71" s="79" t="s">
        <v>365</v>
      </c>
      <c r="P71" s="81">
        <v>43768.57145833333</v>
      </c>
      <c r="Q71" s="79" t="s">
        <v>406</v>
      </c>
      <c r="R71" s="82" t="s">
        <v>477</v>
      </c>
      <c r="S71" s="79" t="s">
        <v>499</v>
      </c>
      <c r="T71" s="79"/>
      <c r="U71" s="79"/>
      <c r="V71" s="82" t="s">
        <v>624</v>
      </c>
      <c r="W71" s="81">
        <v>43768.57145833333</v>
      </c>
      <c r="X71" s="82" t="s">
        <v>715</v>
      </c>
      <c r="Y71" s="79"/>
      <c r="Z71" s="79"/>
      <c r="AA71" s="85" t="s">
        <v>842</v>
      </c>
      <c r="AB71" s="79"/>
      <c r="AC71" s="79" t="b">
        <v>0</v>
      </c>
      <c r="AD71" s="79">
        <v>0</v>
      </c>
      <c r="AE71" s="85" t="s">
        <v>916</v>
      </c>
      <c r="AF71" s="79" t="b">
        <v>0</v>
      </c>
      <c r="AG71" s="79" t="s">
        <v>922</v>
      </c>
      <c r="AH71" s="79"/>
      <c r="AI71" s="85" t="s">
        <v>913</v>
      </c>
      <c r="AJ71" s="79" t="b">
        <v>0</v>
      </c>
      <c r="AK71" s="79">
        <v>0</v>
      </c>
      <c r="AL71" s="85" t="s">
        <v>913</v>
      </c>
      <c r="AM71" s="79" t="s">
        <v>934</v>
      </c>
      <c r="AN71" s="79" t="b">
        <v>1</v>
      </c>
      <c r="AO71" s="85" t="s">
        <v>842</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1</v>
      </c>
      <c r="BG71" s="49">
        <v>5</v>
      </c>
      <c r="BH71" s="48">
        <v>0</v>
      </c>
      <c r="BI71" s="49">
        <v>0</v>
      </c>
      <c r="BJ71" s="48">
        <v>19</v>
      </c>
      <c r="BK71" s="49">
        <v>95</v>
      </c>
      <c r="BL71" s="48">
        <v>20</v>
      </c>
    </row>
    <row r="72" spans="1:64" ht="15">
      <c r="A72" s="64" t="s">
        <v>268</v>
      </c>
      <c r="B72" s="64" t="s">
        <v>304</v>
      </c>
      <c r="C72" s="65"/>
      <c r="D72" s="66"/>
      <c r="E72" s="67"/>
      <c r="F72" s="68"/>
      <c r="G72" s="65"/>
      <c r="H72" s="69"/>
      <c r="I72" s="70"/>
      <c r="J72" s="70"/>
      <c r="K72" s="34" t="s">
        <v>65</v>
      </c>
      <c r="L72" s="77">
        <v>88</v>
      </c>
      <c r="M72" s="77"/>
      <c r="N72" s="72"/>
      <c r="O72" s="79" t="s">
        <v>364</v>
      </c>
      <c r="P72" s="81">
        <v>43771.56638888889</v>
      </c>
      <c r="Q72" s="79" t="s">
        <v>407</v>
      </c>
      <c r="R72" s="82" t="s">
        <v>478</v>
      </c>
      <c r="S72" s="79" t="s">
        <v>512</v>
      </c>
      <c r="T72" s="79" t="s">
        <v>524</v>
      </c>
      <c r="U72" s="79"/>
      <c r="V72" s="82" t="s">
        <v>624</v>
      </c>
      <c r="W72" s="81">
        <v>43771.56638888889</v>
      </c>
      <c r="X72" s="82" t="s">
        <v>716</v>
      </c>
      <c r="Y72" s="79"/>
      <c r="Z72" s="79"/>
      <c r="AA72" s="85" t="s">
        <v>843</v>
      </c>
      <c r="AB72" s="85" t="s">
        <v>903</v>
      </c>
      <c r="AC72" s="79" t="b">
        <v>0</v>
      </c>
      <c r="AD72" s="79">
        <v>0</v>
      </c>
      <c r="AE72" s="85" t="s">
        <v>917</v>
      </c>
      <c r="AF72" s="79" t="b">
        <v>0</v>
      </c>
      <c r="AG72" s="79" t="s">
        <v>922</v>
      </c>
      <c r="AH72" s="79"/>
      <c r="AI72" s="85" t="s">
        <v>913</v>
      </c>
      <c r="AJ72" s="79" t="b">
        <v>0</v>
      </c>
      <c r="AK72" s="79">
        <v>0</v>
      </c>
      <c r="AL72" s="85" t="s">
        <v>913</v>
      </c>
      <c r="AM72" s="79" t="s">
        <v>934</v>
      </c>
      <c r="AN72" s="79" t="b">
        <v>0</v>
      </c>
      <c r="AO72" s="85" t="s">
        <v>903</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269</v>
      </c>
      <c r="B73" s="64" t="s">
        <v>269</v>
      </c>
      <c r="C73" s="65"/>
      <c r="D73" s="66"/>
      <c r="E73" s="67"/>
      <c r="F73" s="68"/>
      <c r="G73" s="65"/>
      <c r="H73" s="69"/>
      <c r="I73" s="70"/>
      <c r="J73" s="70"/>
      <c r="K73" s="34" t="s">
        <v>65</v>
      </c>
      <c r="L73" s="77">
        <v>96</v>
      </c>
      <c r="M73" s="77"/>
      <c r="N73" s="72"/>
      <c r="O73" s="79" t="s">
        <v>176</v>
      </c>
      <c r="P73" s="81">
        <v>43774.913194444445</v>
      </c>
      <c r="Q73" s="79" t="s">
        <v>408</v>
      </c>
      <c r="R73" s="82" t="s">
        <v>479</v>
      </c>
      <c r="S73" s="79" t="s">
        <v>513</v>
      </c>
      <c r="T73" s="79" t="s">
        <v>539</v>
      </c>
      <c r="U73" s="79"/>
      <c r="V73" s="82" t="s">
        <v>625</v>
      </c>
      <c r="W73" s="81">
        <v>43774.913194444445</v>
      </c>
      <c r="X73" s="82" t="s">
        <v>717</v>
      </c>
      <c r="Y73" s="79"/>
      <c r="Z73" s="79"/>
      <c r="AA73" s="85" t="s">
        <v>844</v>
      </c>
      <c r="AB73" s="79"/>
      <c r="AC73" s="79" t="b">
        <v>0</v>
      </c>
      <c r="AD73" s="79">
        <v>4</v>
      </c>
      <c r="AE73" s="85" t="s">
        <v>913</v>
      </c>
      <c r="AF73" s="79" t="b">
        <v>0</v>
      </c>
      <c r="AG73" s="79" t="s">
        <v>922</v>
      </c>
      <c r="AH73" s="79"/>
      <c r="AI73" s="85" t="s">
        <v>913</v>
      </c>
      <c r="AJ73" s="79" t="b">
        <v>0</v>
      </c>
      <c r="AK73" s="79">
        <v>4</v>
      </c>
      <c r="AL73" s="85" t="s">
        <v>913</v>
      </c>
      <c r="AM73" s="79" t="s">
        <v>942</v>
      </c>
      <c r="AN73" s="79" t="b">
        <v>0</v>
      </c>
      <c r="AO73" s="85" t="s">
        <v>844</v>
      </c>
      <c r="AP73" s="79" t="s">
        <v>176</v>
      </c>
      <c r="AQ73" s="79">
        <v>0</v>
      </c>
      <c r="AR73" s="79">
        <v>0</v>
      </c>
      <c r="AS73" s="79"/>
      <c r="AT73" s="79"/>
      <c r="AU73" s="79"/>
      <c r="AV73" s="79"/>
      <c r="AW73" s="79"/>
      <c r="AX73" s="79"/>
      <c r="AY73" s="79"/>
      <c r="AZ73" s="79"/>
      <c r="BA73">
        <v>1</v>
      </c>
      <c r="BB73" s="78" t="str">
        <f>REPLACE(INDEX(GroupVertices[Group],MATCH(Edges25[[#This Row],[Vertex 1]],GroupVertices[Vertex],0)),1,1,"")</f>
        <v>7</v>
      </c>
      <c r="BC73" s="78" t="str">
        <f>REPLACE(INDEX(GroupVertices[Group],MATCH(Edges25[[#This Row],[Vertex 2]],GroupVertices[Vertex],0)),1,1,"")</f>
        <v>7</v>
      </c>
      <c r="BD73" s="48">
        <v>0</v>
      </c>
      <c r="BE73" s="49">
        <v>0</v>
      </c>
      <c r="BF73" s="48">
        <v>0</v>
      </c>
      <c r="BG73" s="49">
        <v>0</v>
      </c>
      <c r="BH73" s="48">
        <v>0</v>
      </c>
      <c r="BI73" s="49">
        <v>0</v>
      </c>
      <c r="BJ73" s="48">
        <v>24</v>
      </c>
      <c r="BK73" s="49">
        <v>100</v>
      </c>
      <c r="BL73" s="48">
        <v>24</v>
      </c>
    </row>
    <row r="74" spans="1:64" ht="15">
      <c r="A74" s="64" t="s">
        <v>268</v>
      </c>
      <c r="B74" s="64" t="s">
        <v>312</v>
      </c>
      <c r="C74" s="65"/>
      <c r="D74" s="66"/>
      <c r="E74" s="67"/>
      <c r="F74" s="68"/>
      <c r="G74" s="65"/>
      <c r="H74" s="69"/>
      <c r="I74" s="70"/>
      <c r="J74" s="70"/>
      <c r="K74" s="34" t="s">
        <v>65</v>
      </c>
      <c r="L74" s="77">
        <v>100</v>
      </c>
      <c r="M74" s="77"/>
      <c r="N74" s="72"/>
      <c r="O74" s="79" t="s">
        <v>364</v>
      </c>
      <c r="P74" s="81">
        <v>43774.7028125</v>
      </c>
      <c r="Q74" s="79" t="s">
        <v>409</v>
      </c>
      <c r="R74" s="82" t="s">
        <v>480</v>
      </c>
      <c r="S74" s="79" t="s">
        <v>514</v>
      </c>
      <c r="T74" s="79" t="s">
        <v>540</v>
      </c>
      <c r="U74" s="79"/>
      <c r="V74" s="82" t="s">
        <v>624</v>
      </c>
      <c r="W74" s="81">
        <v>43774.7028125</v>
      </c>
      <c r="X74" s="82" t="s">
        <v>718</v>
      </c>
      <c r="Y74" s="79"/>
      <c r="Z74" s="79"/>
      <c r="AA74" s="85" t="s">
        <v>845</v>
      </c>
      <c r="AB74" s="85" t="s">
        <v>904</v>
      </c>
      <c r="AC74" s="79" t="b">
        <v>0</v>
      </c>
      <c r="AD74" s="79">
        <v>0</v>
      </c>
      <c r="AE74" s="85" t="s">
        <v>917</v>
      </c>
      <c r="AF74" s="79" t="b">
        <v>0</v>
      </c>
      <c r="AG74" s="79" t="s">
        <v>924</v>
      </c>
      <c r="AH74" s="79"/>
      <c r="AI74" s="85" t="s">
        <v>913</v>
      </c>
      <c r="AJ74" s="79" t="b">
        <v>0</v>
      </c>
      <c r="AK74" s="79">
        <v>0</v>
      </c>
      <c r="AL74" s="85" t="s">
        <v>913</v>
      </c>
      <c r="AM74" s="79" t="s">
        <v>933</v>
      </c>
      <c r="AN74" s="79" t="b">
        <v>0</v>
      </c>
      <c r="AO74" s="85" t="s">
        <v>904</v>
      </c>
      <c r="AP74" s="79" t="s">
        <v>176</v>
      </c>
      <c r="AQ74" s="79">
        <v>0</v>
      </c>
      <c r="AR74" s="79">
        <v>0</v>
      </c>
      <c r="AS74" s="79" t="s">
        <v>946</v>
      </c>
      <c r="AT74" s="79" t="s">
        <v>947</v>
      </c>
      <c r="AU74" s="79" t="s">
        <v>948</v>
      </c>
      <c r="AV74" s="79" t="s">
        <v>949</v>
      </c>
      <c r="AW74" s="79" t="s">
        <v>950</v>
      </c>
      <c r="AX74" s="79" t="s">
        <v>951</v>
      </c>
      <c r="AY74" s="79" t="s">
        <v>952</v>
      </c>
      <c r="AZ74" s="82" t="s">
        <v>953</v>
      </c>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270</v>
      </c>
      <c r="B75" s="64" t="s">
        <v>271</v>
      </c>
      <c r="C75" s="65"/>
      <c r="D75" s="66"/>
      <c r="E75" s="67"/>
      <c r="F75" s="68"/>
      <c r="G75" s="65"/>
      <c r="H75" s="69"/>
      <c r="I75" s="70"/>
      <c r="J75" s="70"/>
      <c r="K75" s="34" t="s">
        <v>65</v>
      </c>
      <c r="L75" s="77">
        <v>108</v>
      </c>
      <c r="M75" s="77"/>
      <c r="N75" s="72"/>
      <c r="O75" s="79" t="s">
        <v>364</v>
      </c>
      <c r="P75" s="81">
        <v>43775.00950231482</v>
      </c>
      <c r="Q75" s="79" t="s">
        <v>390</v>
      </c>
      <c r="R75" s="79"/>
      <c r="S75" s="79"/>
      <c r="T75" s="79"/>
      <c r="U75" s="79"/>
      <c r="V75" s="82" t="s">
        <v>626</v>
      </c>
      <c r="W75" s="81">
        <v>43775.00950231482</v>
      </c>
      <c r="X75" s="82" t="s">
        <v>719</v>
      </c>
      <c r="Y75" s="79"/>
      <c r="Z75" s="79"/>
      <c r="AA75" s="85" t="s">
        <v>846</v>
      </c>
      <c r="AB75" s="79"/>
      <c r="AC75" s="79" t="b">
        <v>0</v>
      </c>
      <c r="AD75" s="79">
        <v>0</v>
      </c>
      <c r="AE75" s="85" t="s">
        <v>913</v>
      </c>
      <c r="AF75" s="79" t="b">
        <v>0</v>
      </c>
      <c r="AG75" s="79" t="s">
        <v>922</v>
      </c>
      <c r="AH75" s="79"/>
      <c r="AI75" s="85" t="s">
        <v>913</v>
      </c>
      <c r="AJ75" s="79" t="b">
        <v>0</v>
      </c>
      <c r="AK75" s="79">
        <v>10</v>
      </c>
      <c r="AL75" s="85" t="s">
        <v>854</v>
      </c>
      <c r="AM75" s="79" t="s">
        <v>930</v>
      </c>
      <c r="AN75" s="79" t="b">
        <v>0</v>
      </c>
      <c r="AO75" s="85" t="s">
        <v>854</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v>0</v>
      </c>
      <c r="BE75" s="49">
        <v>0</v>
      </c>
      <c r="BF75" s="48">
        <v>0</v>
      </c>
      <c r="BG75" s="49">
        <v>0</v>
      </c>
      <c r="BH75" s="48">
        <v>0</v>
      </c>
      <c r="BI75" s="49">
        <v>0</v>
      </c>
      <c r="BJ75" s="48">
        <v>24</v>
      </c>
      <c r="BK75" s="49">
        <v>100</v>
      </c>
      <c r="BL75" s="48">
        <v>24</v>
      </c>
    </row>
    <row r="76" spans="1:64" ht="15">
      <c r="A76" s="64" t="s">
        <v>268</v>
      </c>
      <c r="B76" s="64" t="s">
        <v>294</v>
      </c>
      <c r="C76" s="65"/>
      <c r="D76" s="66"/>
      <c r="E76" s="67"/>
      <c r="F76" s="68"/>
      <c r="G76" s="65"/>
      <c r="H76" s="69"/>
      <c r="I76" s="70"/>
      <c r="J76" s="70"/>
      <c r="K76" s="34" t="s">
        <v>65</v>
      </c>
      <c r="L76" s="77">
        <v>114</v>
      </c>
      <c r="M76" s="77"/>
      <c r="N76" s="72"/>
      <c r="O76" s="79" t="s">
        <v>364</v>
      </c>
      <c r="P76" s="81">
        <v>43771.46428240741</v>
      </c>
      <c r="Q76" s="79" t="s">
        <v>410</v>
      </c>
      <c r="R76" s="79"/>
      <c r="S76" s="79"/>
      <c r="T76" s="79" t="s">
        <v>541</v>
      </c>
      <c r="U76" s="79"/>
      <c r="V76" s="82" t="s">
        <v>624</v>
      </c>
      <c r="W76" s="81">
        <v>43771.46428240741</v>
      </c>
      <c r="X76" s="82" t="s">
        <v>720</v>
      </c>
      <c r="Y76" s="79"/>
      <c r="Z76" s="79"/>
      <c r="AA76" s="85" t="s">
        <v>847</v>
      </c>
      <c r="AB76" s="85" t="s">
        <v>905</v>
      </c>
      <c r="AC76" s="79" t="b">
        <v>0</v>
      </c>
      <c r="AD76" s="79">
        <v>2</v>
      </c>
      <c r="AE76" s="85" t="s">
        <v>917</v>
      </c>
      <c r="AF76" s="79" t="b">
        <v>0</v>
      </c>
      <c r="AG76" s="79" t="s">
        <v>922</v>
      </c>
      <c r="AH76" s="79"/>
      <c r="AI76" s="85" t="s">
        <v>913</v>
      </c>
      <c r="AJ76" s="79" t="b">
        <v>0</v>
      </c>
      <c r="AK76" s="79">
        <v>0</v>
      </c>
      <c r="AL76" s="85" t="s">
        <v>913</v>
      </c>
      <c r="AM76" s="79" t="s">
        <v>933</v>
      </c>
      <c r="AN76" s="79" t="b">
        <v>0</v>
      </c>
      <c r="AO76" s="85" t="s">
        <v>905</v>
      </c>
      <c r="AP76" s="79" t="s">
        <v>176</v>
      </c>
      <c r="AQ76" s="79">
        <v>0</v>
      </c>
      <c r="AR76" s="79">
        <v>0</v>
      </c>
      <c r="AS76" s="79" t="s">
        <v>946</v>
      </c>
      <c r="AT76" s="79" t="s">
        <v>947</v>
      </c>
      <c r="AU76" s="79" t="s">
        <v>948</v>
      </c>
      <c r="AV76" s="79" t="s">
        <v>949</v>
      </c>
      <c r="AW76" s="79" t="s">
        <v>950</v>
      </c>
      <c r="AX76" s="79" t="s">
        <v>951</v>
      </c>
      <c r="AY76" s="79" t="s">
        <v>952</v>
      </c>
      <c r="AZ76" s="82" t="s">
        <v>953</v>
      </c>
      <c r="BA76">
        <v>4</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34</v>
      </c>
      <c r="BK76" s="49">
        <v>100</v>
      </c>
      <c r="BL76" s="48">
        <v>34</v>
      </c>
    </row>
    <row r="77" spans="1:64" ht="15">
      <c r="A77" s="64" t="s">
        <v>268</v>
      </c>
      <c r="B77" s="64" t="s">
        <v>327</v>
      </c>
      <c r="C77" s="65"/>
      <c r="D77" s="66"/>
      <c r="E77" s="67"/>
      <c r="F77" s="68"/>
      <c r="G77" s="65"/>
      <c r="H77" s="69"/>
      <c r="I77" s="70"/>
      <c r="J77" s="70"/>
      <c r="K77" s="34" t="s">
        <v>65</v>
      </c>
      <c r="L77" s="77">
        <v>125</v>
      </c>
      <c r="M77" s="77"/>
      <c r="N77" s="72"/>
      <c r="O77" s="79" t="s">
        <v>364</v>
      </c>
      <c r="P77" s="81">
        <v>43774.83537037037</v>
      </c>
      <c r="Q77" s="79" t="s">
        <v>411</v>
      </c>
      <c r="R77" s="82" t="s">
        <v>481</v>
      </c>
      <c r="S77" s="79" t="s">
        <v>515</v>
      </c>
      <c r="T77" s="79" t="s">
        <v>524</v>
      </c>
      <c r="U77" s="79"/>
      <c r="V77" s="82" t="s">
        <v>624</v>
      </c>
      <c r="W77" s="81">
        <v>43774.83537037037</v>
      </c>
      <c r="X77" s="82" t="s">
        <v>721</v>
      </c>
      <c r="Y77" s="79"/>
      <c r="Z77" s="79"/>
      <c r="AA77" s="85" t="s">
        <v>848</v>
      </c>
      <c r="AB77" s="85" t="s">
        <v>906</v>
      </c>
      <c r="AC77" s="79" t="b">
        <v>0</v>
      </c>
      <c r="AD77" s="79">
        <v>0</v>
      </c>
      <c r="AE77" s="85" t="s">
        <v>917</v>
      </c>
      <c r="AF77" s="79" t="b">
        <v>0</v>
      </c>
      <c r="AG77" s="79" t="s">
        <v>922</v>
      </c>
      <c r="AH77" s="79"/>
      <c r="AI77" s="85" t="s">
        <v>913</v>
      </c>
      <c r="AJ77" s="79" t="b">
        <v>0</v>
      </c>
      <c r="AK77" s="79">
        <v>0</v>
      </c>
      <c r="AL77" s="85" t="s">
        <v>913</v>
      </c>
      <c r="AM77" s="79" t="s">
        <v>933</v>
      </c>
      <c r="AN77" s="79" t="b">
        <v>0</v>
      </c>
      <c r="AO77" s="85" t="s">
        <v>906</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268</v>
      </c>
      <c r="B78" s="64" t="s">
        <v>330</v>
      </c>
      <c r="C78" s="65"/>
      <c r="D78" s="66"/>
      <c r="E78" s="67"/>
      <c r="F78" s="68"/>
      <c r="G78" s="65"/>
      <c r="H78" s="69"/>
      <c r="I78" s="70"/>
      <c r="J78" s="70"/>
      <c r="K78" s="34" t="s">
        <v>65</v>
      </c>
      <c r="L78" s="77">
        <v>129</v>
      </c>
      <c r="M78" s="77"/>
      <c r="N78" s="72"/>
      <c r="O78" s="79" t="s">
        <v>364</v>
      </c>
      <c r="P78" s="81">
        <v>43775.08957175926</v>
      </c>
      <c r="Q78" s="79" t="s">
        <v>412</v>
      </c>
      <c r="R78" s="82" t="s">
        <v>482</v>
      </c>
      <c r="S78" s="79" t="s">
        <v>516</v>
      </c>
      <c r="T78" s="79" t="s">
        <v>524</v>
      </c>
      <c r="U78" s="79"/>
      <c r="V78" s="82" t="s">
        <v>624</v>
      </c>
      <c r="W78" s="81">
        <v>43775.08957175926</v>
      </c>
      <c r="X78" s="82" t="s">
        <v>722</v>
      </c>
      <c r="Y78" s="79"/>
      <c r="Z78" s="79"/>
      <c r="AA78" s="85" t="s">
        <v>849</v>
      </c>
      <c r="AB78" s="85" t="s">
        <v>907</v>
      </c>
      <c r="AC78" s="79" t="b">
        <v>0</v>
      </c>
      <c r="AD78" s="79">
        <v>0</v>
      </c>
      <c r="AE78" s="85" t="s">
        <v>917</v>
      </c>
      <c r="AF78" s="79" t="b">
        <v>0</v>
      </c>
      <c r="AG78" s="79" t="s">
        <v>922</v>
      </c>
      <c r="AH78" s="79"/>
      <c r="AI78" s="85" t="s">
        <v>913</v>
      </c>
      <c r="AJ78" s="79" t="b">
        <v>0</v>
      </c>
      <c r="AK78" s="79">
        <v>0</v>
      </c>
      <c r="AL78" s="85" t="s">
        <v>913</v>
      </c>
      <c r="AM78" s="79" t="s">
        <v>933</v>
      </c>
      <c r="AN78" s="79" t="b">
        <v>0</v>
      </c>
      <c r="AO78" s="85" t="s">
        <v>907</v>
      </c>
      <c r="AP78" s="79" t="s">
        <v>176</v>
      </c>
      <c r="AQ78" s="79">
        <v>0</v>
      </c>
      <c r="AR78" s="79">
        <v>0</v>
      </c>
      <c r="AS78" s="79" t="s">
        <v>946</v>
      </c>
      <c r="AT78" s="79" t="s">
        <v>947</v>
      </c>
      <c r="AU78" s="79" t="s">
        <v>948</v>
      </c>
      <c r="AV78" s="79" t="s">
        <v>949</v>
      </c>
      <c r="AW78" s="79" t="s">
        <v>950</v>
      </c>
      <c r="AX78" s="79" t="s">
        <v>951</v>
      </c>
      <c r="AY78" s="79" t="s">
        <v>952</v>
      </c>
      <c r="AZ78" s="82" t="s">
        <v>953</v>
      </c>
      <c r="BA78">
        <v>1</v>
      </c>
      <c r="BB78" s="78" t="str">
        <f>REPLACE(INDEX(GroupVertices[Group],MATCH(Edges25[[#This Row],[Vertex 1]],GroupVertices[Vertex],0)),1,1,"")</f>
        <v>1</v>
      </c>
      <c r="BC78" s="78" t="str">
        <f>REPLACE(INDEX(GroupVertices[Group],MATCH(Edges25[[#This Row],[Vertex 2]],GroupVertices[Vertex],0)),1,1,"")</f>
        <v>1</v>
      </c>
      <c r="BD78" s="48"/>
      <c r="BE78" s="49"/>
      <c r="BF78" s="48"/>
      <c r="BG78" s="49"/>
      <c r="BH78" s="48"/>
      <c r="BI78" s="49"/>
      <c r="BJ78" s="48"/>
      <c r="BK78" s="49"/>
      <c r="BL78" s="48"/>
    </row>
    <row r="79" spans="1:64" ht="15">
      <c r="A79" s="64" t="s">
        <v>268</v>
      </c>
      <c r="B79" s="64" t="s">
        <v>333</v>
      </c>
      <c r="C79" s="65"/>
      <c r="D79" s="66"/>
      <c r="E79" s="67"/>
      <c r="F79" s="68"/>
      <c r="G79" s="65"/>
      <c r="H79" s="69"/>
      <c r="I79" s="70"/>
      <c r="J79" s="70"/>
      <c r="K79" s="34" t="s">
        <v>65</v>
      </c>
      <c r="L79" s="77">
        <v>134</v>
      </c>
      <c r="M79" s="77"/>
      <c r="N79" s="72"/>
      <c r="O79" s="79" t="s">
        <v>364</v>
      </c>
      <c r="P79" s="81">
        <v>43775.59743055556</v>
      </c>
      <c r="Q79" s="79" t="s">
        <v>413</v>
      </c>
      <c r="R79" s="82" t="s">
        <v>483</v>
      </c>
      <c r="S79" s="79" t="s">
        <v>517</v>
      </c>
      <c r="T79" s="79" t="s">
        <v>524</v>
      </c>
      <c r="U79" s="79"/>
      <c r="V79" s="82" t="s">
        <v>624</v>
      </c>
      <c r="W79" s="81">
        <v>43775.59743055556</v>
      </c>
      <c r="X79" s="82" t="s">
        <v>723</v>
      </c>
      <c r="Y79" s="79"/>
      <c r="Z79" s="79"/>
      <c r="AA79" s="85" t="s">
        <v>850</v>
      </c>
      <c r="AB79" s="85" t="s">
        <v>908</v>
      </c>
      <c r="AC79" s="79" t="b">
        <v>0</v>
      </c>
      <c r="AD79" s="79">
        <v>0</v>
      </c>
      <c r="AE79" s="85" t="s">
        <v>917</v>
      </c>
      <c r="AF79" s="79" t="b">
        <v>0</v>
      </c>
      <c r="AG79" s="79" t="s">
        <v>922</v>
      </c>
      <c r="AH79" s="79"/>
      <c r="AI79" s="85" t="s">
        <v>913</v>
      </c>
      <c r="AJ79" s="79" t="b">
        <v>0</v>
      </c>
      <c r="AK79" s="79">
        <v>0</v>
      </c>
      <c r="AL79" s="85" t="s">
        <v>913</v>
      </c>
      <c r="AM79" s="79" t="s">
        <v>934</v>
      </c>
      <c r="AN79" s="79" t="b">
        <v>0</v>
      </c>
      <c r="AO79" s="85" t="s">
        <v>908</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268</v>
      </c>
      <c r="B80" s="64" t="s">
        <v>335</v>
      </c>
      <c r="C80" s="65"/>
      <c r="D80" s="66"/>
      <c r="E80" s="67"/>
      <c r="F80" s="68"/>
      <c r="G80" s="65"/>
      <c r="H80" s="69"/>
      <c r="I80" s="70"/>
      <c r="J80" s="70"/>
      <c r="K80" s="34" t="s">
        <v>65</v>
      </c>
      <c r="L80" s="77">
        <v>137</v>
      </c>
      <c r="M80" s="77"/>
      <c r="N80" s="72"/>
      <c r="O80" s="79" t="s">
        <v>364</v>
      </c>
      <c r="P80" s="81">
        <v>43775.61672453704</v>
      </c>
      <c r="Q80" s="79" t="s">
        <v>414</v>
      </c>
      <c r="R80" s="79"/>
      <c r="S80" s="79"/>
      <c r="T80" s="79" t="s">
        <v>542</v>
      </c>
      <c r="U80" s="82" t="s">
        <v>571</v>
      </c>
      <c r="V80" s="82" t="s">
        <v>571</v>
      </c>
      <c r="W80" s="81">
        <v>43775.61672453704</v>
      </c>
      <c r="X80" s="82" t="s">
        <v>724</v>
      </c>
      <c r="Y80" s="79"/>
      <c r="Z80" s="79"/>
      <c r="AA80" s="85" t="s">
        <v>851</v>
      </c>
      <c r="AB80" s="79"/>
      <c r="AC80" s="79" t="b">
        <v>0</v>
      </c>
      <c r="AD80" s="79">
        <v>2</v>
      </c>
      <c r="AE80" s="85" t="s">
        <v>913</v>
      </c>
      <c r="AF80" s="79" t="b">
        <v>0</v>
      </c>
      <c r="AG80" s="79" t="s">
        <v>922</v>
      </c>
      <c r="AH80" s="79"/>
      <c r="AI80" s="85" t="s">
        <v>913</v>
      </c>
      <c r="AJ80" s="79" t="b">
        <v>0</v>
      </c>
      <c r="AK80" s="79">
        <v>0</v>
      </c>
      <c r="AL80" s="85" t="s">
        <v>913</v>
      </c>
      <c r="AM80" s="79" t="s">
        <v>934</v>
      </c>
      <c r="AN80" s="79" t="b">
        <v>0</v>
      </c>
      <c r="AO80" s="85" t="s">
        <v>851</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268</v>
      </c>
      <c r="B81" s="64" t="s">
        <v>299</v>
      </c>
      <c r="C81" s="65"/>
      <c r="D81" s="66"/>
      <c r="E81" s="67"/>
      <c r="F81" s="68"/>
      <c r="G81" s="65"/>
      <c r="H81" s="69"/>
      <c r="I81" s="70"/>
      <c r="J81" s="70"/>
      <c r="K81" s="34" t="s">
        <v>65</v>
      </c>
      <c r="L81" s="77">
        <v>149</v>
      </c>
      <c r="M81" s="77"/>
      <c r="N81" s="72"/>
      <c r="O81" s="79" t="s">
        <v>364</v>
      </c>
      <c r="P81" s="81">
        <v>43775.85070601852</v>
      </c>
      <c r="Q81" s="79" t="s">
        <v>415</v>
      </c>
      <c r="R81" s="82" t="s">
        <v>470</v>
      </c>
      <c r="S81" s="79" t="s">
        <v>499</v>
      </c>
      <c r="T81" s="79" t="s">
        <v>535</v>
      </c>
      <c r="U81" s="79"/>
      <c r="V81" s="82" t="s">
        <v>624</v>
      </c>
      <c r="W81" s="81">
        <v>43775.85070601852</v>
      </c>
      <c r="X81" s="82" t="s">
        <v>725</v>
      </c>
      <c r="Y81" s="79"/>
      <c r="Z81" s="79"/>
      <c r="AA81" s="85" t="s">
        <v>852</v>
      </c>
      <c r="AB81" s="79"/>
      <c r="AC81" s="79" t="b">
        <v>0</v>
      </c>
      <c r="AD81" s="79">
        <v>4</v>
      </c>
      <c r="AE81" s="85" t="s">
        <v>913</v>
      </c>
      <c r="AF81" s="79" t="b">
        <v>1</v>
      </c>
      <c r="AG81" s="79" t="s">
        <v>924</v>
      </c>
      <c r="AH81" s="79"/>
      <c r="AI81" s="85" t="s">
        <v>926</v>
      </c>
      <c r="AJ81" s="79" t="b">
        <v>0</v>
      </c>
      <c r="AK81" s="79">
        <v>1</v>
      </c>
      <c r="AL81" s="85" t="s">
        <v>913</v>
      </c>
      <c r="AM81" s="79" t="s">
        <v>933</v>
      </c>
      <c r="AN81" s="79" t="b">
        <v>0</v>
      </c>
      <c r="AO81" s="85" t="s">
        <v>852</v>
      </c>
      <c r="AP81" s="79" t="s">
        <v>176</v>
      </c>
      <c r="AQ81" s="79">
        <v>0</v>
      </c>
      <c r="AR81" s="79">
        <v>0</v>
      </c>
      <c r="AS81" s="79" t="s">
        <v>946</v>
      </c>
      <c r="AT81" s="79" t="s">
        <v>947</v>
      </c>
      <c r="AU81" s="79" t="s">
        <v>948</v>
      </c>
      <c r="AV81" s="79" t="s">
        <v>949</v>
      </c>
      <c r="AW81" s="79" t="s">
        <v>950</v>
      </c>
      <c r="AX81" s="79" t="s">
        <v>951</v>
      </c>
      <c r="AY81" s="79" t="s">
        <v>952</v>
      </c>
      <c r="AZ81" s="82" t="s">
        <v>953</v>
      </c>
      <c r="BA81">
        <v>2</v>
      </c>
      <c r="BB81" s="78" t="str">
        <f>REPLACE(INDEX(GroupVertices[Group],MATCH(Edges25[[#This Row],[Vertex 1]],GroupVertices[Vertex],0)),1,1,"")</f>
        <v>1</v>
      </c>
      <c r="BC81" s="78" t="str">
        <f>REPLACE(INDEX(GroupVertices[Group],MATCH(Edges25[[#This Row],[Vertex 2]],GroupVertices[Vertex],0)),1,1,"")</f>
        <v>2</v>
      </c>
      <c r="BD81" s="48">
        <v>0</v>
      </c>
      <c r="BE81" s="49">
        <v>0</v>
      </c>
      <c r="BF81" s="48">
        <v>0</v>
      </c>
      <c r="BG81" s="49">
        <v>0</v>
      </c>
      <c r="BH81" s="48">
        <v>0</v>
      </c>
      <c r="BI81" s="49">
        <v>0</v>
      </c>
      <c r="BJ81" s="48">
        <v>4</v>
      </c>
      <c r="BK81" s="49">
        <v>100</v>
      </c>
      <c r="BL81" s="48">
        <v>4</v>
      </c>
    </row>
    <row r="82" spans="1:64" ht="15">
      <c r="A82" s="64" t="s">
        <v>268</v>
      </c>
      <c r="B82" s="64" t="s">
        <v>339</v>
      </c>
      <c r="C82" s="65"/>
      <c r="D82" s="66"/>
      <c r="E82" s="67"/>
      <c r="F82" s="68"/>
      <c r="G82" s="65"/>
      <c r="H82" s="69"/>
      <c r="I82" s="70"/>
      <c r="J82" s="70"/>
      <c r="K82" s="34" t="s">
        <v>65</v>
      </c>
      <c r="L82" s="77">
        <v>150</v>
      </c>
      <c r="M82" s="77"/>
      <c r="N82" s="72"/>
      <c r="O82" s="79" t="s">
        <v>364</v>
      </c>
      <c r="P82" s="81">
        <v>43776.49505787037</v>
      </c>
      <c r="Q82" s="79" t="s">
        <v>416</v>
      </c>
      <c r="R82" s="82" t="s">
        <v>484</v>
      </c>
      <c r="S82" s="79" t="s">
        <v>499</v>
      </c>
      <c r="T82" s="79" t="s">
        <v>543</v>
      </c>
      <c r="U82" s="79"/>
      <c r="V82" s="82" t="s">
        <v>624</v>
      </c>
      <c r="W82" s="81">
        <v>43776.49505787037</v>
      </c>
      <c r="X82" s="82" t="s">
        <v>726</v>
      </c>
      <c r="Y82" s="79"/>
      <c r="Z82" s="79"/>
      <c r="AA82" s="85" t="s">
        <v>853</v>
      </c>
      <c r="AB82" s="79"/>
      <c r="AC82" s="79" t="b">
        <v>0</v>
      </c>
      <c r="AD82" s="79">
        <v>2</v>
      </c>
      <c r="AE82" s="85" t="s">
        <v>913</v>
      </c>
      <c r="AF82" s="79" t="b">
        <v>1</v>
      </c>
      <c r="AG82" s="79" t="s">
        <v>924</v>
      </c>
      <c r="AH82" s="79"/>
      <c r="AI82" s="85" t="s">
        <v>882</v>
      </c>
      <c r="AJ82" s="79" t="b">
        <v>0</v>
      </c>
      <c r="AK82" s="79">
        <v>0</v>
      </c>
      <c r="AL82" s="85" t="s">
        <v>913</v>
      </c>
      <c r="AM82" s="79" t="s">
        <v>934</v>
      </c>
      <c r="AN82" s="79" t="b">
        <v>0</v>
      </c>
      <c r="AO82" s="85" t="s">
        <v>853</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c r="BE82" s="49"/>
      <c r="BF82" s="48"/>
      <c r="BG82" s="49"/>
      <c r="BH82" s="48"/>
      <c r="BI82" s="49"/>
      <c r="BJ82" s="48"/>
      <c r="BK82" s="49"/>
      <c r="BL82" s="48"/>
    </row>
    <row r="83" spans="1:64" ht="15">
      <c r="A83" s="64" t="s">
        <v>271</v>
      </c>
      <c r="B83" s="64" t="s">
        <v>271</v>
      </c>
      <c r="C83" s="65"/>
      <c r="D83" s="66"/>
      <c r="E83" s="67"/>
      <c r="F83" s="68"/>
      <c r="G83" s="65"/>
      <c r="H83" s="69"/>
      <c r="I83" s="70"/>
      <c r="J83" s="70"/>
      <c r="K83" s="34" t="s">
        <v>65</v>
      </c>
      <c r="L83" s="77">
        <v>161</v>
      </c>
      <c r="M83" s="77"/>
      <c r="N83" s="72"/>
      <c r="O83" s="79" t="s">
        <v>176</v>
      </c>
      <c r="P83" s="81">
        <v>43774.913125</v>
      </c>
      <c r="Q83" s="79" t="s">
        <v>417</v>
      </c>
      <c r="R83" s="82" t="s">
        <v>479</v>
      </c>
      <c r="S83" s="79" t="s">
        <v>513</v>
      </c>
      <c r="T83" s="79" t="s">
        <v>539</v>
      </c>
      <c r="U83" s="79"/>
      <c r="V83" s="82" t="s">
        <v>627</v>
      </c>
      <c r="W83" s="81">
        <v>43774.913125</v>
      </c>
      <c r="X83" s="82" t="s">
        <v>727</v>
      </c>
      <c r="Y83" s="79"/>
      <c r="Z83" s="79"/>
      <c r="AA83" s="85" t="s">
        <v>854</v>
      </c>
      <c r="AB83" s="79"/>
      <c r="AC83" s="79" t="b">
        <v>0</v>
      </c>
      <c r="AD83" s="79">
        <v>15</v>
      </c>
      <c r="AE83" s="85" t="s">
        <v>913</v>
      </c>
      <c r="AF83" s="79" t="b">
        <v>0</v>
      </c>
      <c r="AG83" s="79" t="s">
        <v>922</v>
      </c>
      <c r="AH83" s="79"/>
      <c r="AI83" s="85" t="s">
        <v>913</v>
      </c>
      <c r="AJ83" s="79" t="b">
        <v>0</v>
      </c>
      <c r="AK83" s="79">
        <v>10</v>
      </c>
      <c r="AL83" s="85" t="s">
        <v>913</v>
      </c>
      <c r="AM83" s="79" t="s">
        <v>942</v>
      </c>
      <c r="AN83" s="79" t="b">
        <v>0</v>
      </c>
      <c r="AO83" s="85" t="s">
        <v>854</v>
      </c>
      <c r="AP83" s="79" t="s">
        <v>176</v>
      </c>
      <c r="AQ83" s="79">
        <v>0</v>
      </c>
      <c r="AR83" s="79">
        <v>0</v>
      </c>
      <c r="AS83" s="79"/>
      <c r="AT83" s="79"/>
      <c r="AU83" s="79"/>
      <c r="AV83" s="79"/>
      <c r="AW83" s="79"/>
      <c r="AX83" s="79"/>
      <c r="AY83" s="79"/>
      <c r="AZ83" s="79"/>
      <c r="BA83">
        <v>1</v>
      </c>
      <c r="BB83" s="78" t="str">
        <f>REPLACE(INDEX(GroupVertices[Group],MATCH(Edges25[[#This Row],[Vertex 1]],GroupVertices[Vertex],0)),1,1,"")</f>
        <v>3</v>
      </c>
      <c r="BC83" s="78" t="str">
        <f>REPLACE(INDEX(GroupVertices[Group],MATCH(Edges25[[#This Row],[Vertex 2]],GroupVertices[Vertex],0)),1,1,"")</f>
        <v>3</v>
      </c>
      <c r="BD83" s="48">
        <v>0</v>
      </c>
      <c r="BE83" s="49">
        <v>0</v>
      </c>
      <c r="BF83" s="48">
        <v>0</v>
      </c>
      <c r="BG83" s="49">
        <v>0</v>
      </c>
      <c r="BH83" s="48">
        <v>0</v>
      </c>
      <c r="BI83" s="49">
        <v>0</v>
      </c>
      <c r="BJ83" s="48">
        <v>24</v>
      </c>
      <c r="BK83" s="49">
        <v>100</v>
      </c>
      <c r="BL83" s="48">
        <v>24</v>
      </c>
    </row>
    <row r="84" spans="1:64" ht="15">
      <c r="A84" s="64" t="s">
        <v>272</v>
      </c>
      <c r="B84" s="64" t="s">
        <v>271</v>
      </c>
      <c r="C84" s="65"/>
      <c r="D84" s="66"/>
      <c r="E84" s="67"/>
      <c r="F84" s="68"/>
      <c r="G84" s="65"/>
      <c r="H84" s="69"/>
      <c r="I84" s="70"/>
      <c r="J84" s="70"/>
      <c r="K84" s="34" t="s">
        <v>65</v>
      </c>
      <c r="L84" s="77">
        <v>162</v>
      </c>
      <c r="M84" s="77"/>
      <c r="N84" s="72"/>
      <c r="O84" s="79" t="s">
        <v>364</v>
      </c>
      <c r="P84" s="81">
        <v>43774.95731481481</v>
      </c>
      <c r="Q84" s="79" t="s">
        <v>390</v>
      </c>
      <c r="R84" s="79"/>
      <c r="S84" s="79"/>
      <c r="T84" s="79"/>
      <c r="U84" s="79"/>
      <c r="V84" s="82" t="s">
        <v>628</v>
      </c>
      <c r="W84" s="81">
        <v>43774.95731481481</v>
      </c>
      <c r="X84" s="82" t="s">
        <v>728</v>
      </c>
      <c r="Y84" s="79"/>
      <c r="Z84" s="79"/>
      <c r="AA84" s="85" t="s">
        <v>855</v>
      </c>
      <c r="AB84" s="79"/>
      <c r="AC84" s="79" t="b">
        <v>0</v>
      </c>
      <c r="AD84" s="79">
        <v>0</v>
      </c>
      <c r="AE84" s="85" t="s">
        <v>913</v>
      </c>
      <c r="AF84" s="79" t="b">
        <v>0</v>
      </c>
      <c r="AG84" s="79" t="s">
        <v>922</v>
      </c>
      <c r="AH84" s="79"/>
      <c r="AI84" s="85" t="s">
        <v>913</v>
      </c>
      <c r="AJ84" s="79" t="b">
        <v>0</v>
      </c>
      <c r="AK84" s="79">
        <v>10</v>
      </c>
      <c r="AL84" s="85" t="s">
        <v>854</v>
      </c>
      <c r="AM84" s="79" t="s">
        <v>933</v>
      </c>
      <c r="AN84" s="79" t="b">
        <v>0</v>
      </c>
      <c r="AO84" s="85" t="s">
        <v>854</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v>0</v>
      </c>
      <c r="BE84" s="49">
        <v>0</v>
      </c>
      <c r="BF84" s="48">
        <v>0</v>
      </c>
      <c r="BG84" s="49">
        <v>0</v>
      </c>
      <c r="BH84" s="48">
        <v>0</v>
      </c>
      <c r="BI84" s="49">
        <v>0</v>
      </c>
      <c r="BJ84" s="48">
        <v>24</v>
      </c>
      <c r="BK84" s="49">
        <v>100</v>
      </c>
      <c r="BL84" s="48">
        <v>24</v>
      </c>
    </row>
    <row r="85" spans="1:64" ht="15">
      <c r="A85" s="64" t="s">
        <v>272</v>
      </c>
      <c r="B85" s="64" t="s">
        <v>255</v>
      </c>
      <c r="C85" s="65"/>
      <c r="D85" s="66"/>
      <c r="E85" s="67"/>
      <c r="F85" s="68"/>
      <c r="G85" s="65"/>
      <c r="H85" s="69"/>
      <c r="I85" s="70"/>
      <c r="J85" s="70"/>
      <c r="K85" s="34" t="s">
        <v>65</v>
      </c>
      <c r="L85" s="77">
        <v>163</v>
      </c>
      <c r="M85" s="77"/>
      <c r="N85" s="72"/>
      <c r="O85" s="79" t="s">
        <v>364</v>
      </c>
      <c r="P85" s="81">
        <v>43776.49869212963</v>
      </c>
      <c r="Q85" s="79" t="s">
        <v>418</v>
      </c>
      <c r="R85" s="79"/>
      <c r="S85" s="79"/>
      <c r="T85" s="79" t="s">
        <v>544</v>
      </c>
      <c r="U85" s="79"/>
      <c r="V85" s="82" t="s">
        <v>628</v>
      </c>
      <c r="W85" s="81">
        <v>43776.49869212963</v>
      </c>
      <c r="X85" s="82" t="s">
        <v>729</v>
      </c>
      <c r="Y85" s="79"/>
      <c r="Z85" s="79"/>
      <c r="AA85" s="85" t="s">
        <v>856</v>
      </c>
      <c r="AB85" s="79"/>
      <c r="AC85" s="79" t="b">
        <v>0</v>
      </c>
      <c r="AD85" s="79">
        <v>0</v>
      </c>
      <c r="AE85" s="85" t="s">
        <v>913</v>
      </c>
      <c r="AF85" s="79" t="b">
        <v>0</v>
      </c>
      <c r="AG85" s="79" t="s">
        <v>922</v>
      </c>
      <c r="AH85" s="79"/>
      <c r="AI85" s="85" t="s">
        <v>913</v>
      </c>
      <c r="AJ85" s="79" t="b">
        <v>0</v>
      </c>
      <c r="AK85" s="79">
        <v>1</v>
      </c>
      <c r="AL85" s="85" t="s">
        <v>882</v>
      </c>
      <c r="AM85" s="79" t="s">
        <v>934</v>
      </c>
      <c r="AN85" s="79" t="b">
        <v>0</v>
      </c>
      <c r="AO85" s="85" t="s">
        <v>882</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2</v>
      </c>
      <c r="BD85" s="48">
        <v>0</v>
      </c>
      <c r="BE85" s="49">
        <v>0</v>
      </c>
      <c r="BF85" s="48">
        <v>0</v>
      </c>
      <c r="BG85" s="49">
        <v>0</v>
      </c>
      <c r="BH85" s="48">
        <v>0</v>
      </c>
      <c r="BI85" s="49">
        <v>0</v>
      </c>
      <c r="BJ85" s="48">
        <v>22</v>
      </c>
      <c r="BK85" s="49">
        <v>100</v>
      </c>
      <c r="BL85" s="48">
        <v>22</v>
      </c>
    </row>
    <row r="86" spans="1:64" ht="15">
      <c r="A86" s="64" t="s">
        <v>273</v>
      </c>
      <c r="B86" s="64" t="s">
        <v>277</v>
      </c>
      <c r="C86" s="65"/>
      <c r="D86" s="66"/>
      <c r="E86" s="67"/>
      <c r="F86" s="68"/>
      <c r="G86" s="65"/>
      <c r="H86" s="69"/>
      <c r="I86" s="70"/>
      <c r="J86" s="70"/>
      <c r="K86" s="34" t="s">
        <v>65</v>
      </c>
      <c r="L86" s="77">
        <v>164</v>
      </c>
      <c r="M86" s="77"/>
      <c r="N86" s="72"/>
      <c r="O86" s="79" t="s">
        <v>364</v>
      </c>
      <c r="P86" s="81">
        <v>43776.511296296296</v>
      </c>
      <c r="Q86" s="79" t="s">
        <v>419</v>
      </c>
      <c r="R86" s="79"/>
      <c r="S86" s="79"/>
      <c r="T86" s="79" t="s">
        <v>545</v>
      </c>
      <c r="U86" s="79"/>
      <c r="V86" s="82" t="s">
        <v>629</v>
      </c>
      <c r="W86" s="81">
        <v>43776.511296296296</v>
      </c>
      <c r="X86" s="82" t="s">
        <v>730</v>
      </c>
      <c r="Y86" s="79"/>
      <c r="Z86" s="79"/>
      <c r="AA86" s="85" t="s">
        <v>857</v>
      </c>
      <c r="AB86" s="79"/>
      <c r="AC86" s="79" t="b">
        <v>0</v>
      </c>
      <c r="AD86" s="79">
        <v>0</v>
      </c>
      <c r="AE86" s="85" t="s">
        <v>913</v>
      </c>
      <c r="AF86" s="79" t="b">
        <v>0</v>
      </c>
      <c r="AG86" s="79" t="s">
        <v>922</v>
      </c>
      <c r="AH86" s="79"/>
      <c r="AI86" s="85" t="s">
        <v>913</v>
      </c>
      <c r="AJ86" s="79" t="b">
        <v>0</v>
      </c>
      <c r="AK86" s="79">
        <v>4</v>
      </c>
      <c r="AL86" s="85" t="s">
        <v>868</v>
      </c>
      <c r="AM86" s="79" t="s">
        <v>932</v>
      </c>
      <c r="AN86" s="79" t="b">
        <v>0</v>
      </c>
      <c r="AO86" s="85" t="s">
        <v>868</v>
      </c>
      <c r="AP86" s="79" t="s">
        <v>176</v>
      </c>
      <c r="AQ86" s="79">
        <v>0</v>
      </c>
      <c r="AR86" s="79">
        <v>0</v>
      </c>
      <c r="AS86" s="79"/>
      <c r="AT86" s="79"/>
      <c r="AU86" s="79"/>
      <c r="AV86" s="79"/>
      <c r="AW86" s="79"/>
      <c r="AX86" s="79"/>
      <c r="AY86" s="79"/>
      <c r="AZ86" s="79"/>
      <c r="BA86">
        <v>1</v>
      </c>
      <c r="BB86" s="78" t="str">
        <f>REPLACE(INDEX(GroupVertices[Group],MATCH(Edges25[[#This Row],[Vertex 1]],GroupVertices[Vertex],0)),1,1,"")</f>
        <v>9</v>
      </c>
      <c r="BC86" s="78" t="str">
        <f>REPLACE(INDEX(GroupVertices[Group],MATCH(Edges25[[#This Row],[Vertex 2]],GroupVertices[Vertex],0)),1,1,"")</f>
        <v>9</v>
      </c>
      <c r="BD86" s="48">
        <v>0</v>
      </c>
      <c r="BE86" s="49">
        <v>0</v>
      </c>
      <c r="BF86" s="48">
        <v>0</v>
      </c>
      <c r="BG86" s="49">
        <v>0</v>
      </c>
      <c r="BH86" s="48">
        <v>0</v>
      </c>
      <c r="BI86" s="49">
        <v>0</v>
      </c>
      <c r="BJ86" s="48">
        <v>20</v>
      </c>
      <c r="BK86" s="49">
        <v>100</v>
      </c>
      <c r="BL86" s="48">
        <v>20</v>
      </c>
    </row>
    <row r="87" spans="1:64" ht="15">
      <c r="A87" s="64" t="s">
        <v>274</v>
      </c>
      <c r="B87" s="64" t="s">
        <v>348</v>
      </c>
      <c r="C87" s="65"/>
      <c r="D87" s="66"/>
      <c r="E87" s="67"/>
      <c r="F87" s="68"/>
      <c r="G87" s="65"/>
      <c r="H87" s="69"/>
      <c r="I87" s="70"/>
      <c r="J87" s="70"/>
      <c r="K87" s="34" t="s">
        <v>65</v>
      </c>
      <c r="L87" s="77">
        <v>165</v>
      </c>
      <c r="M87" s="77"/>
      <c r="N87" s="72"/>
      <c r="O87" s="79" t="s">
        <v>364</v>
      </c>
      <c r="P87" s="81">
        <v>43776.549629629626</v>
      </c>
      <c r="Q87" s="79" t="s">
        <v>420</v>
      </c>
      <c r="R87" s="79"/>
      <c r="S87" s="79"/>
      <c r="T87" s="79"/>
      <c r="U87" s="79"/>
      <c r="V87" s="82" t="s">
        <v>630</v>
      </c>
      <c r="W87" s="81">
        <v>43776.549629629626</v>
      </c>
      <c r="X87" s="82" t="s">
        <v>731</v>
      </c>
      <c r="Y87" s="79"/>
      <c r="Z87" s="79"/>
      <c r="AA87" s="85" t="s">
        <v>858</v>
      </c>
      <c r="AB87" s="79"/>
      <c r="AC87" s="79" t="b">
        <v>0</v>
      </c>
      <c r="AD87" s="79">
        <v>0</v>
      </c>
      <c r="AE87" s="85" t="s">
        <v>913</v>
      </c>
      <c r="AF87" s="79" t="b">
        <v>0</v>
      </c>
      <c r="AG87" s="79" t="s">
        <v>922</v>
      </c>
      <c r="AH87" s="79"/>
      <c r="AI87" s="85" t="s">
        <v>913</v>
      </c>
      <c r="AJ87" s="79" t="b">
        <v>0</v>
      </c>
      <c r="AK87" s="79">
        <v>3</v>
      </c>
      <c r="AL87" s="85" t="s">
        <v>851</v>
      </c>
      <c r="AM87" s="79" t="s">
        <v>932</v>
      </c>
      <c r="AN87" s="79" t="b">
        <v>0</v>
      </c>
      <c r="AO87" s="85" t="s">
        <v>851</v>
      </c>
      <c r="AP87" s="79" t="s">
        <v>176</v>
      </c>
      <c r="AQ87" s="79">
        <v>0</v>
      </c>
      <c r="AR87" s="79">
        <v>0</v>
      </c>
      <c r="AS87" s="79"/>
      <c r="AT87" s="79"/>
      <c r="AU87" s="79"/>
      <c r="AV87" s="79"/>
      <c r="AW87" s="79"/>
      <c r="AX87" s="79"/>
      <c r="AY87" s="79"/>
      <c r="AZ87" s="79"/>
      <c r="BA87">
        <v>1</v>
      </c>
      <c r="BB87" s="78" t="str">
        <f>REPLACE(INDEX(GroupVertices[Group],MATCH(Edges25[[#This Row],[Vertex 1]],GroupVertices[Vertex],0)),1,1,"")</f>
        <v>6</v>
      </c>
      <c r="BC87" s="78" t="str">
        <f>REPLACE(INDEX(GroupVertices[Group],MATCH(Edges25[[#This Row],[Vertex 2]],GroupVertices[Vertex],0)),1,1,"")</f>
        <v>6</v>
      </c>
      <c r="BD87" s="48">
        <v>0</v>
      </c>
      <c r="BE87" s="49">
        <v>0</v>
      </c>
      <c r="BF87" s="48">
        <v>0</v>
      </c>
      <c r="BG87" s="49">
        <v>0</v>
      </c>
      <c r="BH87" s="48">
        <v>0</v>
      </c>
      <c r="BI87" s="49">
        <v>0</v>
      </c>
      <c r="BJ87" s="48">
        <v>24</v>
      </c>
      <c r="BK87" s="49">
        <v>100</v>
      </c>
      <c r="BL87" s="48">
        <v>24</v>
      </c>
    </row>
    <row r="88" spans="1:64" ht="15">
      <c r="A88" s="64" t="s">
        <v>275</v>
      </c>
      <c r="B88" s="64" t="s">
        <v>349</v>
      </c>
      <c r="C88" s="65"/>
      <c r="D88" s="66"/>
      <c r="E88" s="67"/>
      <c r="F88" s="68"/>
      <c r="G88" s="65"/>
      <c r="H88" s="69"/>
      <c r="I88" s="70"/>
      <c r="J88" s="70"/>
      <c r="K88" s="34" t="s">
        <v>65</v>
      </c>
      <c r="L88" s="77">
        <v>167</v>
      </c>
      <c r="M88" s="77"/>
      <c r="N88" s="72"/>
      <c r="O88" s="79" t="s">
        <v>364</v>
      </c>
      <c r="P88" s="81">
        <v>43768.558657407404</v>
      </c>
      <c r="Q88" s="79" t="s">
        <v>421</v>
      </c>
      <c r="R88" s="79"/>
      <c r="S88" s="79"/>
      <c r="T88" s="79" t="s">
        <v>546</v>
      </c>
      <c r="U88" s="79"/>
      <c r="V88" s="82" t="s">
        <v>631</v>
      </c>
      <c r="W88" s="81">
        <v>43768.558657407404</v>
      </c>
      <c r="X88" s="82" t="s">
        <v>732</v>
      </c>
      <c r="Y88" s="79"/>
      <c r="Z88" s="79"/>
      <c r="AA88" s="85" t="s">
        <v>859</v>
      </c>
      <c r="AB88" s="79"/>
      <c r="AC88" s="79" t="b">
        <v>0</v>
      </c>
      <c r="AD88" s="79">
        <v>0</v>
      </c>
      <c r="AE88" s="85" t="s">
        <v>913</v>
      </c>
      <c r="AF88" s="79" t="b">
        <v>0</v>
      </c>
      <c r="AG88" s="79" t="s">
        <v>924</v>
      </c>
      <c r="AH88" s="79"/>
      <c r="AI88" s="85" t="s">
        <v>913</v>
      </c>
      <c r="AJ88" s="79" t="b">
        <v>0</v>
      </c>
      <c r="AK88" s="79">
        <v>0</v>
      </c>
      <c r="AL88" s="85" t="s">
        <v>860</v>
      </c>
      <c r="AM88" s="79" t="s">
        <v>933</v>
      </c>
      <c r="AN88" s="79" t="b">
        <v>0</v>
      </c>
      <c r="AO88" s="85" t="s">
        <v>860</v>
      </c>
      <c r="AP88" s="79" t="s">
        <v>176</v>
      </c>
      <c r="AQ88" s="79">
        <v>0</v>
      </c>
      <c r="AR88" s="79">
        <v>0</v>
      </c>
      <c r="AS88" s="79"/>
      <c r="AT88" s="79"/>
      <c r="AU88" s="79"/>
      <c r="AV88" s="79"/>
      <c r="AW88" s="79"/>
      <c r="AX88" s="79"/>
      <c r="AY88" s="79"/>
      <c r="AZ88" s="79"/>
      <c r="BA88">
        <v>1</v>
      </c>
      <c r="BB88" s="78" t="str">
        <f>REPLACE(INDEX(GroupVertices[Group],MATCH(Edges25[[#This Row],[Vertex 1]],GroupVertices[Vertex],0)),1,1,"")</f>
        <v>6</v>
      </c>
      <c r="BC88" s="78" t="str">
        <f>REPLACE(INDEX(GroupVertices[Group],MATCH(Edges25[[#This Row],[Vertex 2]],GroupVertices[Vertex],0)),1,1,"")</f>
        <v>6</v>
      </c>
      <c r="BD88" s="48"/>
      <c r="BE88" s="49"/>
      <c r="BF88" s="48"/>
      <c r="BG88" s="49"/>
      <c r="BH88" s="48"/>
      <c r="BI88" s="49"/>
      <c r="BJ88" s="48"/>
      <c r="BK88" s="49"/>
      <c r="BL88" s="48"/>
    </row>
    <row r="89" spans="1:64" ht="15">
      <c r="A89" s="64" t="s">
        <v>268</v>
      </c>
      <c r="B89" s="64" t="s">
        <v>350</v>
      </c>
      <c r="C89" s="65"/>
      <c r="D89" s="66"/>
      <c r="E89" s="67"/>
      <c r="F89" s="68"/>
      <c r="G89" s="65"/>
      <c r="H89" s="69"/>
      <c r="I89" s="70"/>
      <c r="J89" s="70"/>
      <c r="K89" s="34" t="s">
        <v>65</v>
      </c>
      <c r="L89" s="77">
        <v>168</v>
      </c>
      <c r="M89" s="77"/>
      <c r="N89" s="72"/>
      <c r="O89" s="79" t="s">
        <v>364</v>
      </c>
      <c r="P89" s="81">
        <v>43768.55842592593</v>
      </c>
      <c r="Q89" s="79" t="s">
        <v>422</v>
      </c>
      <c r="R89" s="82" t="s">
        <v>485</v>
      </c>
      <c r="S89" s="79" t="s">
        <v>499</v>
      </c>
      <c r="T89" s="79" t="s">
        <v>546</v>
      </c>
      <c r="U89" s="79"/>
      <c r="V89" s="82" t="s">
        <v>624</v>
      </c>
      <c r="W89" s="81">
        <v>43768.55842592593</v>
      </c>
      <c r="X89" s="82" t="s">
        <v>733</v>
      </c>
      <c r="Y89" s="79"/>
      <c r="Z89" s="79"/>
      <c r="AA89" s="85" t="s">
        <v>860</v>
      </c>
      <c r="AB89" s="79"/>
      <c r="AC89" s="79" t="b">
        <v>0</v>
      </c>
      <c r="AD89" s="79">
        <v>0</v>
      </c>
      <c r="AE89" s="85" t="s">
        <v>918</v>
      </c>
      <c r="AF89" s="79" t="b">
        <v>0</v>
      </c>
      <c r="AG89" s="79" t="s">
        <v>924</v>
      </c>
      <c r="AH89" s="79"/>
      <c r="AI89" s="85" t="s">
        <v>913</v>
      </c>
      <c r="AJ89" s="79" t="b">
        <v>0</v>
      </c>
      <c r="AK89" s="79">
        <v>0</v>
      </c>
      <c r="AL89" s="85" t="s">
        <v>913</v>
      </c>
      <c r="AM89" s="79" t="s">
        <v>934</v>
      </c>
      <c r="AN89" s="79" t="b">
        <v>1</v>
      </c>
      <c r="AO89" s="85" t="s">
        <v>860</v>
      </c>
      <c r="AP89" s="79" t="s">
        <v>176</v>
      </c>
      <c r="AQ89" s="79">
        <v>0</v>
      </c>
      <c r="AR89" s="79">
        <v>0</v>
      </c>
      <c r="AS89" s="79"/>
      <c r="AT89" s="79"/>
      <c r="AU89" s="79"/>
      <c r="AV89" s="79"/>
      <c r="AW89" s="79"/>
      <c r="AX89" s="79"/>
      <c r="AY89" s="79"/>
      <c r="AZ89" s="79"/>
      <c r="BA89">
        <v>2</v>
      </c>
      <c r="BB89" s="78" t="str">
        <f>REPLACE(INDEX(GroupVertices[Group],MATCH(Edges25[[#This Row],[Vertex 1]],GroupVertices[Vertex],0)),1,1,"")</f>
        <v>1</v>
      </c>
      <c r="BC89" s="78" t="str">
        <f>REPLACE(INDEX(GroupVertices[Group],MATCH(Edges25[[#This Row],[Vertex 2]],GroupVertices[Vertex],0)),1,1,"")</f>
        <v>6</v>
      </c>
      <c r="BD89" s="48"/>
      <c r="BE89" s="49"/>
      <c r="BF89" s="48"/>
      <c r="BG89" s="49"/>
      <c r="BH89" s="48"/>
      <c r="BI89" s="49"/>
      <c r="BJ89" s="48"/>
      <c r="BK89" s="49"/>
      <c r="BL89" s="48"/>
    </row>
    <row r="90" spans="1:64" ht="15">
      <c r="A90" s="64" t="s">
        <v>275</v>
      </c>
      <c r="B90" s="64" t="s">
        <v>268</v>
      </c>
      <c r="C90" s="65"/>
      <c r="D90" s="66"/>
      <c r="E90" s="67"/>
      <c r="F90" s="68"/>
      <c r="G90" s="65"/>
      <c r="H90" s="69"/>
      <c r="I90" s="70"/>
      <c r="J90" s="70"/>
      <c r="K90" s="34" t="s">
        <v>66</v>
      </c>
      <c r="L90" s="77">
        <v>183</v>
      </c>
      <c r="M90" s="77"/>
      <c r="N90" s="72"/>
      <c r="O90" s="79" t="s">
        <v>364</v>
      </c>
      <c r="P90" s="81">
        <v>43774.802835648145</v>
      </c>
      <c r="Q90" s="79" t="s">
        <v>395</v>
      </c>
      <c r="R90" s="79"/>
      <c r="S90" s="79"/>
      <c r="T90" s="79"/>
      <c r="U90" s="79"/>
      <c r="V90" s="82" t="s">
        <v>631</v>
      </c>
      <c r="W90" s="81">
        <v>43774.802835648145</v>
      </c>
      <c r="X90" s="82" t="s">
        <v>734</v>
      </c>
      <c r="Y90" s="79"/>
      <c r="Z90" s="79"/>
      <c r="AA90" s="85" t="s">
        <v>861</v>
      </c>
      <c r="AB90" s="79"/>
      <c r="AC90" s="79" t="b">
        <v>0</v>
      </c>
      <c r="AD90" s="79">
        <v>0</v>
      </c>
      <c r="AE90" s="85" t="s">
        <v>913</v>
      </c>
      <c r="AF90" s="79" t="b">
        <v>0</v>
      </c>
      <c r="AG90" s="79" t="s">
        <v>922</v>
      </c>
      <c r="AH90" s="79"/>
      <c r="AI90" s="85" t="s">
        <v>913</v>
      </c>
      <c r="AJ90" s="79" t="b">
        <v>0</v>
      </c>
      <c r="AK90" s="79">
        <v>2</v>
      </c>
      <c r="AL90" s="85" t="s">
        <v>889</v>
      </c>
      <c r="AM90" s="79" t="s">
        <v>933</v>
      </c>
      <c r="AN90" s="79" t="b">
        <v>0</v>
      </c>
      <c r="AO90" s="85" t="s">
        <v>889</v>
      </c>
      <c r="AP90" s="79" t="s">
        <v>176</v>
      </c>
      <c r="AQ90" s="79">
        <v>0</v>
      </c>
      <c r="AR90" s="79">
        <v>0</v>
      </c>
      <c r="AS90" s="79"/>
      <c r="AT90" s="79"/>
      <c r="AU90" s="79"/>
      <c r="AV90" s="79"/>
      <c r="AW90" s="79"/>
      <c r="AX90" s="79"/>
      <c r="AY90" s="79"/>
      <c r="AZ90" s="79"/>
      <c r="BA90">
        <v>4</v>
      </c>
      <c r="BB90" s="78" t="str">
        <f>REPLACE(INDEX(GroupVertices[Group],MATCH(Edges25[[#This Row],[Vertex 1]],GroupVertices[Vertex],0)),1,1,"")</f>
        <v>6</v>
      </c>
      <c r="BC90" s="78" t="str">
        <f>REPLACE(INDEX(GroupVertices[Group],MATCH(Edges25[[#This Row],[Vertex 2]],GroupVertices[Vertex],0)),1,1,"")</f>
        <v>1</v>
      </c>
      <c r="BD90" s="48">
        <v>0</v>
      </c>
      <c r="BE90" s="49">
        <v>0</v>
      </c>
      <c r="BF90" s="48">
        <v>0</v>
      </c>
      <c r="BG90" s="49">
        <v>0</v>
      </c>
      <c r="BH90" s="48">
        <v>0</v>
      </c>
      <c r="BI90" s="49">
        <v>0</v>
      </c>
      <c r="BJ90" s="48">
        <v>19</v>
      </c>
      <c r="BK90" s="49">
        <v>100</v>
      </c>
      <c r="BL90" s="48">
        <v>19</v>
      </c>
    </row>
    <row r="91" spans="1:64" ht="15">
      <c r="A91" s="64" t="s">
        <v>275</v>
      </c>
      <c r="B91" s="64" t="s">
        <v>268</v>
      </c>
      <c r="C91" s="65"/>
      <c r="D91" s="66"/>
      <c r="E91" s="67"/>
      <c r="F91" s="68"/>
      <c r="G91" s="65"/>
      <c r="H91" s="69"/>
      <c r="I91" s="70"/>
      <c r="J91" s="70"/>
      <c r="K91" s="34" t="s">
        <v>66</v>
      </c>
      <c r="L91" s="77">
        <v>184</v>
      </c>
      <c r="M91" s="77"/>
      <c r="N91" s="72"/>
      <c r="O91" s="79" t="s">
        <v>364</v>
      </c>
      <c r="P91" s="81">
        <v>43775.56438657407</v>
      </c>
      <c r="Q91" s="79" t="s">
        <v>423</v>
      </c>
      <c r="R91" s="82" t="s">
        <v>486</v>
      </c>
      <c r="S91" s="79" t="s">
        <v>499</v>
      </c>
      <c r="T91" s="79" t="s">
        <v>547</v>
      </c>
      <c r="U91" s="79"/>
      <c r="V91" s="82" t="s">
        <v>631</v>
      </c>
      <c r="W91" s="81">
        <v>43775.56438657407</v>
      </c>
      <c r="X91" s="82" t="s">
        <v>735</v>
      </c>
      <c r="Y91" s="79"/>
      <c r="Z91" s="79"/>
      <c r="AA91" s="85" t="s">
        <v>862</v>
      </c>
      <c r="AB91" s="79"/>
      <c r="AC91" s="79" t="b">
        <v>0</v>
      </c>
      <c r="AD91" s="79">
        <v>0</v>
      </c>
      <c r="AE91" s="85" t="s">
        <v>913</v>
      </c>
      <c r="AF91" s="79" t="b">
        <v>1</v>
      </c>
      <c r="AG91" s="79" t="s">
        <v>924</v>
      </c>
      <c r="AH91" s="79"/>
      <c r="AI91" s="85" t="s">
        <v>927</v>
      </c>
      <c r="AJ91" s="79" t="b">
        <v>0</v>
      </c>
      <c r="AK91" s="79">
        <v>1</v>
      </c>
      <c r="AL91" s="85" t="s">
        <v>891</v>
      </c>
      <c r="AM91" s="79" t="s">
        <v>933</v>
      </c>
      <c r="AN91" s="79" t="b">
        <v>0</v>
      </c>
      <c r="AO91" s="85" t="s">
        <v>891</v>
      </c>
      <c r="AP91" s="79" t="s">
        <v>176</v>
      </c>
      <c r="AQ91" s="79">
        <v>0</v>
      </c>
      <c r="AR91" s="79">
        <v>0</v>
      </c>
      <c r="AS91" s="79"/>
      <c r="AT91" s="79"/>
      <c r="AU91" s="79"/>
      <c r="AV91" s="79"/>
      <c r="AW91" s="79"/>
      <c r="AX91" s="79"/>
      <c r="AY91" s="79"/>
      <c r="AZ91" s="79"/>
      <c r="BA91">
        <v>4</v>
      </c>
      <c r="BB91" s="78" t="str">
        <f>REPLACE(INDEX(GroupVertices[Group],MATCH(Edges25[[#This Row],[Vertex 1]],GroupVertices[Vertex],0)),1,1,"")</f>
        <v>6</v>
      </c>
      <c r="BC91" s="78" t="str">
        <f>REPLACE(INDEX(GroupVertices[Group],MATCH(Edges25[[#This Row],[Vertex 2]],GroupVertices[Vertex],0)),1,1,"")</f>
        <v>1</v>
      </c>
      <c r="BD91" s="48">
        <v>0</v>
      </c>
      <c r="BE91" s="49">
        <v>0</v>
      </c>
      <c r="BF91" s="48">
        <v>0</v>
      </c>
      <c r="BG91" s="49">
        <v>0</v>
      </c>
      <c r="BH91" s="48">
        <v>0</v>
      </c>
      <c r="BI91" s="49">
        <v>0</v>
      </c>
      <c r="BJ91" s="48">
        <v>5</v>
      </c>
      <c r="BK91" s="49">
        <v>100</v>
      </c>
      <c r="BL91" s="48">
        <v>5</v>
      </c>
    </row>
    <row r="92" spans="1:64" ht="15">
      <c r="A92" s="64" t="s">
        <v>275</v>
      </c>
      <c r="B92" s="64" t="s">
        <v>348</v>
      </c>
      <c r="C92" s="65"/>
      <c r="D92" s="66"/>
      <c r="E92" s="67"/>
      <c r="F92" s="68"/>
      <c r="G92" s="65"/>
      <c r="H92" s="69"/>
      <c r="I92" s="70"/>
      <c r="J92" s="70"/>
      <c r="K92" s="34" t="s">
        <v>65</v>
      </c>
      <c r="L92" s="77">
        <v>185</v>
      </c>
      <c r="M92" s="77"/>
      <c r="N92" s="72"/>
      <c r="O92" s="79" t="s">
        <v>364</v>
      </c>
      <c r="P92" s="81">
        <v>43776.56324074074</v>
      </c>
      <c r="Q92" s="79" t="s">
        <v>420</v>
      </c>
      <c r="R92" s="79"/>
      <c r="S92" s="79"/>
      <c r="T92" s="79"/>
      <c r="U92" s="79"/>
      <c r="V92" s="82" t="s">
        <v>631</v>
      </c>
      <c r="W92" s="81">
        <v>43776.56324074074</v>
      </c>
      <c r="X92" s="82" t="s">
        <v>736</v>
      </c>
      <c r="Y92" s="79"/>
      <c r="Z92" s="79"/>
      <c r="AA92" s="85" t="s">
        <v>863</v>
      </c>
      <c r="AB92" s="79"/>
      <c r="AC92" s="79" t="b">
        <v>0</v>
      </c>
      <c r="AD92" s="79">
        <v>0</v>
      </c>
      <c r="AE92" s="85" t="s">
        <v>913</v>
      </c>
      <c r="AF92" s="79" t="b">
        <v>0</v>
      </c>
      <c r="AG92" s="79" t="s">
        <v>922</v>
      </c>
      <c r="AH92" s="79"/>
      <c r="AI92" s="85" t="s">
        <v>913</v>
      </c>
      <c r="AJ92" s="79" t="b">
        <v>0</v>
      </c>
      <c r="AK92" s="79">
        <v>3</v>
      </c>
      <c r="AL92" s="85" t="s">
        <v>851</v>
      </c>
      <c r="AM92" s="79" t="s">
        <v>934</v>
      </c>
      <c r="AN92" s="79" t="b">
        <v>0</v>
      </c>
      <c r="AO92" s="85" t="s">
        <v>851</v>
      </c>
      <c r="AP92" s="79" t="s">
        <v>176</v>
      </c>
      <c r="AQ92" s="79">
        <v>0</v>
      </c>
      <c r="AR92" s="79">
        <v>0</v>
      </c>
      <c r="AS92" s="79"/>
      <c r="AT92" s="79"/>
      <c r="AU92" s="79"/>
      <c r="AV92" s="79"/>
      <c r="AW92" s="79"/>
      <c r="AX92" s="79"/>
      <c r="AY92" s="79"/>
      <c r="AZ92" s="79"/>
      <c r="BA92">
        <v>1</v>
      </c>
      <c r="BB92" s="78" t="str">
        <f>REPLACE(INDEX(GroupVertices[Group],MATCH(Edges25[[#This Row],[Vertex 1]],GroupVertices[Vertex],0)),1,1,"")</f>
        <v>6</v>
      </c>
      <c r="BC92" s="78" t="str">
        <f>REPLACE(INDEX(GroupVertices[Group],MATCH(Edges25[[#This Row],[Vertex 2]],GroupVertices[Vertex],0)),1,1,"")</f>
        <v>6</v>
      </c>
      <c r="BD92" s="48"/>
      <c r="BE92" s="49"/>
      <c r="BF92" s="48"/>
      <c r="BG92" s="49"/>
      <c r="BH92" s="48"/>
      <c r="BI92" s="49"/>
      <c r="BJ92" s="48"/>
      <c r="BK92" s="49"/>
      <c r="BL92" s="48"/>
    </row>
    <row r="93" spans="1:64" ht="15">
      <c r="A93" s="64" t="s">
        <v>276</v>
      </c>
      <c r="B93" s="64" t="s">
        <v>277</v>
      </c>
      <c r="C93" s="65"/>
      <c r="D93" s="66"/>
      <c r="E93" s="67"/>
      <c r="F93" s="68"/>
      <c r="G93" s="65"/>
      <c r="H93" s="69"/>
      <c r="I93" s="70"/>
      <c r="J93" s="70"/>
      <c r="K93" s="34" t="s">
        <v>65</v>
      </c>
      <c r="L93" s="77">
        <v>187</v>
      </c>
      <c r="M93" s="77"/>
      <c r="N93" s="72"/>
      <c r="O93" s="79" t="s">
        <v>364</v>
      </c>
      <c r="P93" s="81">
        <v>43776.57069444445</v>
      </c>
      <c r="Q93" s="79" t="s">
        <v>419</v>
      </c>
      <c r="R93" s="79"/>
      <c r="S93" s="79"/>
      <c r="T93" s="79" t="s">
        <v>545</v>
      </c>
      <c r="U93" s="79"/>
      <c r="V93" s="82" t="s">
        <v>632</v>
      </c>
      <c r="W93" s="81">
        <v>43776.57069444445</v>
      </c>
      <c r="X93" s="82" t="s">
        <v>737</v>
      </c>
      <c r="Y93" s="79"/>
      <c r="Z93" s="79"/>
      <c r="AA93" s="85" t="s">
        <v>864</v>
      </c>
      <c r="AB93" s="79"/>
      <c r="AC93" s="79" t="b">
        <v>0</v>
      </c>
      <c r="AD93" s="79">
        <v>0</v>
      </c>
      <c r="AE93" s="85" t="s">
        <v>913</v>
      </c>
      <c r="AF93" s="79" t="b">
        <v>0</v>
      </c>
      <c r="AG93" s="79" t="s">
        <v>922</v>
      </c>
      <c r="AH93" s="79"/>
      <c r="AI93" s="85" t="s">
        <v>913</v>
      </c>
      <c r="AJ93" s="79" t="b">
        <v>0</v>
      </c>
      <c r="AK93" s="79">
        <v>4</v>
      </c>
      <c r="AL93" s="85" t="s">
        <v>868</v>
      </c>
      <c r="AM93" s="79" t="s">
        <v>933</v>
      </c>
      <c r="AN93" s="79" t="b">
        <v>0</v>
      </c>
      <c r="AO93" s="85" t="s">
        <v>868</v>
      </c>
      <c r="AP93" s="79" t="s">
        <v>176</v>
      </c>
      <c r="AQ93" s="79">
        <v>0</v>
      </c>
      <c r="AR93" s="79">
        <v>0</v>
      </c>
      <c r="AS93" s="79"/>
      <c r="AT93" s="79"/>
      <c r="AU93" s="79"/>
      <c r="AV93" s="79"/>
      <c r="AW93" s="79"/>
      <c r="AX93" s="79"/>
      <c r="AY93" s="79"/>
      <c r="AZ93" s="79"/>
      <c r="BA93">
        <v>1</v>
      </c>
      <c r="BB93" s="78" t="str">
        <f>REPLACE(INDEX(GroupVertices[Group],MATCH(Edges25[[#This Row],[Vertex 1]],GroupVertices[Vertex],0)),1,1,"")</f>
        <v>9</v>
      </c>
      <c r="BC93" s="78" t="str">
        <f>REPLACE(INDEX(GroupVertices[Group],MATCH(Edges25[[#This Row],[Vertex 2]],GroupVertices[Vertex],0)),1,1,"")</f>
        <v>9</v>
      </c>
      <c r="BD93" s="48">
        <v>0</v>
      </c>
      <c r="BE93" s="49">
        <v>0</v>
      </c>
      <c r="BF93" s="48">
        <v>0</v>
      </c>
      <c r="BG93" s="49">
        <v>0</v>
      </c>
      <c r="BH93" s="48">
        <v>0</v>
      </c>
      <c r="BI93" s="49">
        <v>0</v>
      </c>
      <c r="BJ93" s="48">
        <v>20</v>
      </c>
      <c r="BK93" s="49">
        <v>100</v>
      </c>
      <c r="BL93" s="48">
        <v>20</v>
      </c>
    </row>
    <row r="94" spans="1:64" ht="15">
      <c r="A94" s="64" t="s">
        <v>268</v>
      </c>
      <c r="B94" s="64" t="s">
        <v>277</v>
      </c>
      <c r="C94" s="65"/>
      <c r="D94" s="66"/>
      <c r="E94" s="67"/>
      <c r="F94" s="68"/>
      <c r="G94" s="65"/>
      <c r="H94" s="69"/>
      <c r="I94" s="70"/>
      <c r="J94" s="70"/>
      <c r="K94" s="34" t="s">
        <v>65</v>
      </c>
      <c r="L94" s="77">
        <v>188</v>
      </c>
      <c r="M94" s="77"/>
      <c r="N94" s="72"/>
      <c r="O94" s="79" t="s">
        <v>364</v>
      </c>
      <c r="P94" s="81">
        <v>43775.905277777776</v>
      </c>
      <c r="Q94" s="79" t="s">
        <v>424</v>
      </c>
      <c r="R94" s="79"/>
      <c r="S94" s="79"/>
      <c r="T94" s="79" t="s">
        <v>548</v>
      </c>
      <c r="U94" s="79"/>
      <c r="V94" s="82" t="s">
        <v>624</v>
      </c>
      <c r="W94" s="81">
        <v>43775.905277777776</v>
      </c>
      <c r="X94" s="82" t="s">
        <v>738</v>
      </c>
      <c r="Y94" s="79"/>
      <c r="Z94" s="79"/>
      <c r="AA94" s="85" t="s">
        <v>865</v>
      </c>
      <c r="AB94" s="79"/>
      <c r="AC94" s="79" t="b">
        <v>0</v>
      </c>
      <c r="AD94" s="79">
        <v>0</v>
      </c>
      <c r="AE94" s="85" t="s">
        <v>913</v>
      </c>
      <c r="AF94" s="79" t="b">
        <v>0</v>
      </c>
      <c r="AG94" s="79" t="s">
        <v>922</v>
      </c>
      <c r="AH94" s="79"/>
      <c r="AI94" s="85" t="s">
        <v>913</v>
      </c>
      <c r="AJ94" s="79" t="b">
        <v>0</v>
      </c>
      <c r="AK94" s="79">
        <v>1</v>
      </c>
      <c r="AL94" s="85" t="s">
        <v>867</v>
      </c>
      <c r="AM94" s="79" t="s">
        <v>933</v>
      </c>
      <c r="AN94" s="79" t="b">
        <v>0</v>
      </c>
      <c r="AO94" s="85" t="s">
        <v>867</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9</v>
      </c>
      <c r="BD94" s="48">
        <v>1</v>
      </c>
      <c r="BE94" s="49">
        <v>5.882352941176471</v>
      </c>
      <c r="BF94" s="48">
        <v>0</v>
      </c>
      <c r="BG94" s="49">
        <v>0</v>
      </c>
      <c r="BH94" s="48">
        <v>0</v>
      </c>
      <c r="BI94" s="49">
        <v>0</v>
      </c>
      <c r="BJ94" s="48">
        <v>16</v>
      </c>
      <c r="BK94" s="49">
        <v>94.11764705882354</v>
      </c>
      <c r="BL94" s="48">
        <v>17</v>
      </c>
    </row>
    <row r="95" spans="1:64" ht="15">
      <c r="A95" s="64" t="s">
        <v>277</v>
      </c>
      <c r="B95" s="64" t="s">
        <v>277</v>
      </c>
      <c r="C95" s="65"/>
      <c r="D95" s="66"/>
      <c r="E95" s="67"/>
      <c r="F95" s="68"/>
      <c r="G95" s="65"/>
      <c r="H95" s="69"/>
      <c r="I95" s="70"/>
      <c r="J95" s="70"/>
      <c r="K95" s="34" t="s">
        <v>65</v>
      </c>
      <c r="L95" s="77">
        <v>189</v>
      </c>
      <c r="M95" s="77"/>
      <c r="N95" s="72"/>
      <c r="O95" s="79" t="s">
        <v>176</v>
      </c>
      <c r="P95" s="81">
        <v>43774.81842592593</v>
      </c>
      <c r="Q95" s="79" t="s">
        <v>425</v>
      </c>
      <c r="R95" s="82" t="s">
        <v>487</v>
      </c>
      <c r="S95" s="79" t="s">
        <v>518</v>
      </c>
      <c r="T95" s="79" t="s">
        <v>549</v>
      </c>
      <c r="U95" s="79"/>
      <c r="V95" s="82" t="s">
        <v>633</v>
      </c>
      <c r="W95" s="81">
        <v>43774.81842592593</v>
      </c>
      <c r="X95" s="82" t="s">
        <v>739</v>
      </c>
      <c r="Y95" s="79"/>
      <c r="Z95" s="79"/>
      <c r="AA95" s="85" t="s">
        <v>866</v>
      </c>
      <c r="AB95" s="79"/>
      <c r="AC95" s="79" t="b">
        <v>0</v>
      </c>
      <c r="AD95" s="79">
        <v>0</v>
      </c>
      <c r="AE95" s="85" t="s">
        <v>913</v>
      </c>
      <c r="AF95" s="79" t="b">
        <v>0</v>
      </c>
      <c r="AG95" s="79" t="s">
        <v>922</v>
      </c>
      <c r="AH95" s="79"/>
      <c r="AI95" s="85" t="s">
        <v>913</v>
      </c>
      <c r="AJ95" s="79" t="b">
        <v>0</v>
      </c>
      <c r="AK95" s="79">
        <v>0</v>
      </c>
      <c r="AL95" s="85" t="s">
        <v>913</v>
      </c>
      <c r="AM95" s="79" t="s">
        <v>934</v>
      </c>
      <c r="AN95" s="79" t="b">
        <v>0</v>
      </c>
      <c r="AO95" s="85" t="s">
        <v>866</v>
      </c>
      <c r="AP95" s="79" t="s">
        <v>176</v>
      </c>
      <c r="AQ95" s="79">
        <v>0</v>
      </c>
      <c r="AR95" s="79">
        <v>0</v>
      </c>
      <c r="AS95" s="79"/>
      <c r="AT95" s="79"/>
      <c r="AU95" s="79"/>
      <c r="AV95" s="79"/>
      <c r="AW95" s="79"/>
      <c r="AX95" s="79"/>
      <c r="AY95" s="79"/>
      <c r="AZ95" s="79"/>
      <c r="BA95">
        <v>3</v>
      </c>
      <c r="BB95" s="78" t="str">
        <f>REPLACE(INDEX(GroupVertices[Group],MATCH(Edges25[[#This Row],[Vertex 1]],GroupVertices[Vertex],0)),1,1,"")</f>
        <v>9</v>
      </c>
      <c r="BC95" s="78" t="str">
        <f>REPLACE(INDEX(GroupVertices[Group],MATCH(Edges25[[#This Row],[Vertex 2]],GroupVertices[Vertex],0)),1,1,"")</f>
        <v>9</v>
      </c>
      <c r="BD95" s="48">
        <v>0</v>
      </c>
      <c r="BE95" s="49">
        <v>0</v>
      </c>
      <c r="BF95" s="48">
        <v>0</v>
      </c>
      <c r="BG95" s="49">
        <v>0</v>
      </c>
      <c r="BH95" s="48">
        <v>0</v>
      </c>
      <c r="BI95" s="49">
        <v>0</v>
      </c>
      <c r="BJ95" s="48">
        <v>25</v>
      </c>
      <c r="BK95" s="49">
        <v>100</v>
      </c>
      <c r="BL95" s="48">
        <v>25</v>
      </c>
    </row>
    <row r="96" spans="1:64" ht="15">
      <c r="A96" s="64" t="s">
        <v>277</v>
      </c>
      <c r="B96" s="64" t="s">
        <v>277</v>
      </c>
      <c r="C96" s="65"/>
      <c r="D96" s="66"/>
      <c r="E96" s="67"/>
      <c r="F96" s="68"/>
      <c r="G96" s="65"/>
      <c r="H96" s="69"/>
      <c r="I96" s="70"/>
      <c r="J96" s="70"/>
      <c r="K96" s="34" t="s">
        <v>65</v>
      </c>
      <c r="L96" s="77">
        <v>190</v>
      </c>
      <c r="M96" s="77"/>
      <c r="N96" s="72"/>
      <c r="O96" s="79" t="s">
        <v>176</v>
      </c>
      <c r="P96" s="81">
        <v>43775.78702546296</v>
      </c>
      <c r="Q96" s="79" t="s">
        <v>426</v>
      </c>
      <c r="R96" s="82" t="s">
        <v>471</v>
      </c>
      <c r="S96" s="79" t="s">
        <v>508</v>
      </c>
      <c r="T96" s="79" t="s">
        <v>550</v>
      </c>
      <c r="U96" s="79"/>
      <c r="V96" s="82" t="s">
        <v>633</v>
      </c>
      <c r="W96" s="81">
        <v>43775.78702546296</v>
      </c>
      <c r="X96" s="82" t="s">
        <v>740</v>
      </c>
      <c r="Y96" s="79"/>
      <c r="Z96" s="79"/>
      <c r="AA96" s="85" t="s">
        <v>867</v>
      </c>
      <c r="AB96" s="79"/>
      <c r="AC96" s="79" t="b">
        <v>0</v>
      </c>
      <c r="AD96" s="79">
        <v>0</v>
      </c>
      <c r="AE96" s="85" t="s">
        <v>913</v>
      </c>
      <c r="AF96" s="79" t="b">
        <v>0</v>
      </c>
      <c r="AG96" s="79" t="s">
        <v>922</v>
      </c>
      <c r="AH96" s="79"/>
      <c r="AI96" s="85" t="s">
        <v>913</v>
      </c>
      <c r="AJ96" s="79" t="b">
        <v>0</v>
      </c>
      <c r="AK96" s="79">
        <v>0</v>
      </c>
      <c r="AL96" s="85" t="s">
        <v>913</v>
      </c>
      <c r="AM96" s="79" t="s">
        <v>934</v>
      </c>
      <c r="AN96" s="79" t="b">
        <v>0</v>
      </c>
      <c r="AO96" s="85" t="s">
        <v>867</v>
      </c>
      <c r="AP96" s="79" t="s">
        <v>176</v>
      </c>
      <c r="AQ96" s="79">
        <v>0</v>
      </c>
      <c r="AR96" s="79">
        <v>0</v>
      </c>
      <c r="AS96" s="79"/>
      <c r="AT96" s="79"/>
      <c r="AU96" s="79"/>
      <c r="AV96" s="79"/>
      <c r="AW96" s="79"/>
      <c r="AX96" s="79"/>
      <c r="AY96" s="79"/>
      <c r="AZ96" s="79"/>
      <c r="BA96">
        <v>3</v>
      </c>
      <c r="BB96" s="78" t="str">
        <f>REPLACE(INDEX(GroupVertices[Group],MATCH(Edges25[[#This Row],[Vertex 1]],GroupVertices[Vertex],0)),1,1,"")</f>
        <v>9</v>
      </c>
      <c r="BC96" s="78" t="str">
        <f>REPLACE(INDEX(GroupVertices[Group],MATCH(Edges25[[#This Row],[Vertex 2]],GroupVertices[Vertex],0)),1,1,"")</f>
        <v>9</v>
      </c>
      <c r="BD96" s="48">
        <v>1</v>
      </c>
      <c r="BE96" s="49">
        <v>3.8461538461538463</v>
      </c>
      <c r="BF96" s="48">
        <v>0</v>
      </c>
      <c r="BG96" s="49">
        <v>0</v>
      </c>
      <c r="BH96" s="48">
        <v>0</v>
      </c>
      <c r="BI96" s="49">
        <v>0</v>
      </c>
      <c r="BJ96" s="48">
        <v>25</v>
      </c>
      <c r="BK96" s="49">
        <v>96.15384615384616</v>
      </c>
      <c r="BL96" s="48">
        <v>26</v>
      </c>
    </row>
    <row r="97" spans="1:64" ht="15">
      <c r="A97" s="64" t="s">
        <v>277</v>
      </c>
      <c r="B97" s="64" t="s">
        <v>277</v>
      </c>
      <c r="C97" s="65"/>
      <c r="D97" s="66"/>
      <c r="E97" s="67"/>
      <c r="F97" s="68"/>
      <c r="G97" s="65"/>
      <c r="H97" s="69"/>
      <c r="I97" s="70"/>
      <c r="J97" s="70"/>
      <c r="K97" s="34" t="s">
        <v>65</v>
      </c>
      <c r="L97" s="77">
        <v>191</v>
      </c>
      <c r="M97" s="77"/>
      <c r="N97" s="72"/>
      <c r="O97" s="79" t="s">
        <v>176</v>
      </c>
      <c r="P97" s="81">
        <v>43776.509201388886</v>
      </c>
      <c r="Q97" s="79" t="s">
        <v>427</v>
      </c>
      <c r="R97" s="82" t="s">
        <v>488</v>
      </c>
      <c r="S97" s="79" t="s">
        <v>519</v>
      </c>
      <c r="T97" s="79" t="s">
        <v>551</v>
      </c>
      <c r="U97" s="79"/>
      <c r="V97" s="82" t="s">
        <v>633</v>
      </c>
      <c r="W97" s="81">
        <v>43776.509201388886</v>
      </c>
      <c r="X97" s="82" t="s">
        <v>741</v>
      </c>
      <c r="Y97" s="79"/>
      <c r="Z97" s="79"/>
      <c r="AA97" s="85" t="s">
        <v>868</v>
      </c>
      <c r="AB97" s="79"/>
      <c r="AC97" s="79" t="b">
        <v>0</v>
      </c>
      <c r="AD97" s="79">
        <v>0</v>
      </c>
      <c r="AE97" s="85" t="s">
        <v>913</v>
      </c>
      <c r="AF97" s="79" t="b">
        <v>0</v>
      </c>
      <c r="AG97" s="79" t="s">
        <v>922</v>
      </c>
      <c r="AH97" s="79"/>
      <c r="AI97" s="85" t="s">
        <v>913</v>
      </c>
      <c r="AJ97" s="79" t="b">
        <v>0</v>
      </c>
      <c r="AK97" s="79">
        <v>4</v>
      </c>
      <c r="AL97" s="85" t="s">
        <v>913</v>
      </c>
      <c r="AM97" s="79" t="s">
        <v>934</v>
      </c>
      <c r="AN97" s="79" t="b">
        <v>0</v>
      </c>
      <c r="AO97" s="85" t="s">
        <v>868</v>
      </c>
      <c r="AP97" s="79" t="s">
        <v>176</v>
      </c>
      <c r="AQ97" s="79">
        <v>0</v>
      </c>
      <c r="AR97" s="79">
        <v>0</v>
      </c>
      <c r="AS97" s="79"/>
      <c r="AT97" s="79"/>
      <c r="AU97" s="79"/>
      <c r="AV97" s="79"/>
      <c r="AW97" s="79"/>
      <c r="AX97" s="79"/>
      <c r="AY97" s="79"/>
      <c r="AZ97" s="79"/>
      <c r="BA97">
        <v>3</v>
      </c>
      <c r="BB97" s="78" t="str">
        <f>REPLACE(INDEX(GroupVertices[Group],MATCH(Edges25[[#This Row],[Vertex 1]],GroupVertices[Vertex],0)),1,1,"")</f>
        <v>9</v>
      </c>
      <c r="BC97" s="78" t="str">
        <f>REPLACE(INDEX(GroupVertices[Group],MATCH(Edges25[[#This Row],[Vertex 2]],GroupVertices[Vertex],0)),1,1,"")</f>
        <v>9</v>
      </c>
      <c r="BD97" s="48">
        <v>0</v>
      </c>
      <c r="BE97" s="49">
        <v>0</v>
      </c>
      <c r="BF97" s="48">
        <v>0</v>
      </c>
      <c r="BG97" s="49">
        <v>0</v>
      </c>
      <c r="BH97" s="48">
        <v>0</v>
      </c>
      <c r="BI97" s="49">
        <v>0</v>
      </c>
      <c r="BJ97" s="48">
        <v>19</v>
      </c>
      <c r="BK97" s="49">
        <v>100</v>
      </c>
      <c r="BL97" s="48">
        <v>19</v>
      </c>
    </row>
    <row r="98" spans="1:64" ht="15">
      <c r="A98" s="64" t="s">
        <v>278</v>
      </c>
      <c r="B98" s="64" t="s">
        <v>277</v>
      </c>
      <c r="C98" s="65"/>
      <c r="D98" s="66"/>
      <c r="E98" s="67"/>
      <c r="F98" s="68"/>
      <c r="G98" s="65"/>
      <c r="H98" s="69"/>
      <c r="I98" s="70"/>
      <c r="J98" s="70"/>
      <c r="K98" s="34" t="s">
        <v>65</v>
      </c>
      <c r="L98" s="77">
        <v>192</v>
      </c>
      <c r="M98" s="77"/>
      <c r="N98" s="72"/>
      <c r="O98" s="79" t="s">
        <v>364</v>
      </c>
      <c r="P98" s="81">
        <v>43776.58587962963</v>
      </c>
      <c r="Q98" s="79" t="s">
        <v>419</v>
      </c>
      <c r="R98" s="79"/>
      <c r="S98" s="79"/>
      <c r="T98" s="79" t="s">
        <v>545</v>
      </c>
      <c r="U98" s="79"/>
      <c r="V98" s="82" t="s">
        <v>634</v>
      </c>
      <c r="W98" s="81">
        <v>43776.58587962963</v>
      </c>
      <c r="X98" s="82" t="s">
        <v>742</v>
      </c>
      <c r="Y98" s="79"/>
      <c r="Z98" s="79"/>
      <c r="AA98" s="85" t="s">
        <v>869</v>
      </c>
      <c r="AB98" s="79"/>
      <c r="AC98" s="79" t="b">
        <v>0</v>
      </c>
      <c r="AD98" s="79">
        <v>0</v>
      </c>
      <c r="AE98" s="85" t="s">
        <v>913</v>
      </c>
      <c r="AF98" s="79" t="b">
        <v>0</v>
      </c>
      <c r="AG98" s="79" t="s">
        <v>922</v>
      </c>
      <c r="AH98" s="79"/>
      <c r="AI98" s="85" t="s">
        <v>913</v>
      </c>
      <c r="AJ98" s="79" t="b">
        <v>0</v>
      </c>
      <c r="AK98" s="79">
        <v>4</v>
      </c>
      <c r="AL98" s="85" t="s">
        <v>868</v>
      </c>
      <c r="AM98" s="79" t="s">
        <v>930</v>
      </c>
      <c r="AN98" s="79" t="b">
        <v>0</v>
      </c>
      <c r="AO98" s="85" t="s">
        <v>868</v>
      </c>
      <c r="AP98" s="79" t="s">
        <v>176</v>
      </c>
      <c r="AQ98" s="79">
        <v>0</v>
      </c>
      <c r="AR98" s="79">
        <v>0</v>
      </c>
      <c r="AS98" s="79"/>
      <c r="AT98" s="79"/>
      <c r="AU98" s="79"/>
      <c r="AV98" s="79"/>
      <c r="AW98" s="79"/>
      <c r="AX98" s="79"/>
      <c r="AY98" s="79"/>
      <c r="AZ98" s="79"/>
      <c r="BA98">
        <v>1</v>
      </c>
      <c r="BB98" s="78" t="str">
        <f>REPLACE(INDEX(GroupVertices[Group],MATCH(Edges25[[#This Row],[Vertex 1]],GroupVertices[Vertex],0)),1,1,"")</f>
        <v>9</v>
      </c>
      <c r="BC98" s="78" t="str">
        <f>REPLACE(INDEX(GroupVertices[Group],MATCH(Edges25[[#This Row],[Vertex 2]],GroupVertices[Vertex],0)),1,1,"")</f>
        <v>9</v>
      </c>
      <c r="BD98" s="48">
        <v>0</v>
      </c>
      <c r="BE98" s="49">
        <v>0</v>
      </c>
      <c r="BF98" s="48">
        <v>0</v>
      </c>
      <c r="BG98" s="49">
        <v>0</v>
      </c>
      <c r="BH98" s="48">
        <v>0</v>
      </c>
      <c r="BI98" s="49">
        <v>0</v>
      </c>
      <c r="BJ98" s="48">
        <v>20</v>
      </c>
      <c r="BK98" s="49">
        <v>100</v>
      </c>
      <c r="BL98" s="48">
        <v>20</v>
      </c>
    </row>
    <row r="99" spans="1:64" ht="15">
      <c r="A99" s="64" t="s">
        <v>279</v>
      </c>
      <c r="B99" s="64" t="s">
        <v>348</v>
      </c>
      <c r="C99" s="65"/>
      <c r="D99" s="66"/>
      <c r="E99" s="67"/>
      <c r="F99" s="68"/>
      <c r="G99" s="65"/>
      <c r="H99" s="69"/>
      <c r="I99" s="70"/>
      <c r="J99" s="70"/>
      <c r="K99" s="34" t="s">
        <v>65</v>
      </c>
      <c r="L99" s="77">
        <v>196</v>
      </c>
      <c r="M99" s="77"/>
      <c r="N99" s="72"/>
      <c r="O99" s="79" t="s">
        <v>364</v>
      </c>
      <c r="P99" s="81">
        <v>43776.62001157407</v>
      </c>
      <c r="Q99" s="79" t="s">
        <v>420</v>
      </c>
      <c r="R99" s="79"/>
      <c r="S99" s="79"/>
      <c r="T99" s="79"/>
      <c r="U99" s="79"/>
      <c r="V99" s="82" t="s">
        <v>635</v>
      </c>
      <c r="W99" s="81">
        <v>43776.62001157407</v>
      </c>
      <c r="X99" s="82" t="s">
        <v>743</v>
      </c>
      <c r="Y99" s="79"/>
      <c r="Z99" s="79"/>
      <c r="AA99" s="85" t="s">
        <v>870</v>
      </c>
      <c r="AB99" s="79"/>
      <c r="AC99" s="79" t="b">
        <v>0</v>
      </c>
      <c r="AD99" s="79">
        <v>0</v>
      </c>
      <c r="AE99" s="85" t="s">
        <v>913</v>
      </c>
      <c r="AF99" s="79" t="b">
        <v>0</v>
      </c>
      <c r="AG99" s="79" t="s">
        <v>922</v>
      </c>
      <c r="AH99" s="79"/>
      <c r="AI99" s="85" t="s">
        <v>913</v>
      </c>
      <c r="AJ99" s="79" t="b">
        <v>0</v>
      </c>
      <c r="AK99" s="79">
        <v>3</v>
      </c>
      <c r="AL99" s="85" t="s">
        <v>851</v>
      </c>
      <c r="AM99" s="79" t="s">
        <v>934</v>
      </c>
      <c r="AN99" s="79" t="b">
        <v>0</v>
      </c>
      <c r="AO99" s="85" t="s">
        <v>851</v>
      </c>
      <c r="AP99" s="79" t="s">
        <v>176</v>
      </c>
      <c r="AQ99" s="79">
        <v>0</v>
      </c>
      <c r="AR99" s="79">
        <v>0</v>
      </c>
      <c r="AS99" s="79"/>
      <c r="AT99" s="79"/>
      <c r="AU99" s="79"/>
      <c r="AV99" s="79"/>
      <c r="AW99" s="79"/>
      <c r="AX99" s="79"/>
      <c r="AY99" s="79"/>
      <c r="AZ99" s="79"/>
      <c r="BA99">
        <v>1</v>
      </c>
      <c r="BB99" s="78" t="str">
        <f>REPLACE(INDEX(GroupVertices[Group],MATCH(Edges25[[#This Row],[Vertex 1]],GroupVertices[Vertex],0)),1,1,"")</f>
        <v>6</v>
      </c>
      <c r="BC99" s="78" t="str">
        <f>REPLACE(INDEX(GroupVertices[Group],MATCH(Edges25[[#This Row],[Vertex 2]],GroupVertices[Vertex],0)),1,1,"")</f>
        <v>6</v>
      </c>
      <c r="BD99" s="48"/>
      <c r="BE99" s="49"/>
      <c r="BF99" s="48"/>
      <c r="BG99" s="49"/>
      <c r="BH99" s="48"/>
      <c r="BI99" s="49"/>
      <c r="BJ99" s="48"/>
      <c r="BK99" s="49"/>
      <c r="BL99" s="48"/>
    </row>
    <row r="100" spans="1:64" ht="15">
      <c r="A100" s="64" t="s">
        <v>279</v>
      </c>
      <c r="B100" s="64" t="s">
        <v>301</v>
      </c>
      <c r="C100" s="65"/>
      <c r="D100" s="66"/>
      <c r="E100" s="67"/>
      <c r="F100" s="68"/>
      <c r="G100" s="65"/>
      <c r="H100" s="69"/>
      <c r="I100" s="70"/>
      <c r="J100" s="70"/>
      <c r="K100" s="34" t="s">
        <v>65</v>
      </c>
      <c r="L100" s="77">
        <v>197</v>
      </c>
      <c r="M100" s="77"/>
      <c r="N100" s="72"/>
      <c r="O100" s="79" t="s">
        <v>364</v>
      </c>
      <c r="P100" s="81">
        <v>43776.619675925926</v>
      </c>
      <c r="Q100" s="79" t="s">
        <v>399</v>
      </c>
      <c r="R100" s="79"/>
      <c r="S100" s="79"/>
      <c r="T100" s="79"/>
      <c r="U100" s="79"/>
      <c r="V100" s="82" t="s">
        <v>635</v>
      </c>
      <c r="W100" s="81">
        <v>43776.619675925926</v>
      </c>
      <c r="X100" s="82" t="s">
        <v>744</v>
      </c>
      <c r="Y100" s="79"/>
      <c r="Z100" s="79"/>
      <c r="AA100" s="85" t="s">
        <v>871</v>
      </c>
      <c r="AB100" s="79"/>
      <c r="AC100" s="79" t="b">
        <v>0</v>
      </c>
      <c r="AD100" s="79">
        <v>0</v>
      </c>
      <c r="AE100" s="85" t="s">
        <v>913</v>
      </c>
      <c r="AF100" s="79" t="b">
        <v>0</v>
      </c>
      <c r="AG100" s="79" t="s">
        <v>922</v>
      </c>
      <c r="AH100" s="79"/>
      <c r="AI100" s="85" t="s">
        <v>913</v>
      </c>
      <c r="AJ100" s="79" t="b">
        <v>0</v>
      </c>
      <c r="AK100" s="79">
        <v>11</v>
      </c>
      <c r="AL100" s="85" t="s">
        <v>879</v>
      </c>
      <c r="AM100" s="79" t="s">
        <v>934</v>
      </c>
      <c r="AN100" s="79" t="b">
        <v>0</v>
      </c>
      <c r="AO100" s="85" t="s">
        <v>879</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6</v>
      </c>
      <c r="BC100" s="78" t="str">
        <f>REPLACE(INDEX(GroupVertices[Group],MATCH(Edges25[[#This Row],[Vertex 2]],GroupVertices[Vertex],0)),1,1,"")</f>
        <v>2</v>
      </c>
      <c r="BD100" s="48"/>
      <c r="BE100" s="49"/>
      <c r="BF100" s="48"/>
      <c r="BG100" s="49"/>
      <c r="BH100" s="48"/>
      <c r="BI100" s="49"/>
      <c r="BJ100" s="48"/>
      <c r="BK100" s="49"/>
      <c r="BL100" s="48"/>
    </row>
    <row r="101" spans="1:64" ht="15">
      <c r="A101" s="64" t="s">
        <v>280</v>
      </c>
      <c r="B101" s="64" t="s">
        <v>255</v>
      </c>
      <c r="C101" s="65"/>
      <c r="D101" s="66"/>
      <c r="E101" s="67"/>
      <c r="F101" s="68"/>
      <c r="G101" s="65"/>
      <c r="H101" s="69"/>
      <c r="I101" s="70"/>
      <c r="J101" s="70"/>
      <c r="K101" s="34" t="s">
        <v>65</v>
      </c>
      <c r="L101" s="77">
        <v>202</v>
      </c>
      <c r="M101" s="77"/>
      <c r="N101" s="72"/>
      <c r="O101" s="79" t="s">
        <v>364</v>
      </c>
      <c r="P101" s="81">
        <v>43775.94981481481</v>
      </c>
      <c r="Q101" s="79" t="s">
        <v>428</v>
      </c>
      <c r="R101" s="79"/>
      <c r="S101" s="79"/>
      <c r="T101" s="79" t="s">
        <v>524</v>
      </c>
      <c r="U101" s="79"/>
      <c r="V101" s="82" t="s">
        <v>636</v>
      </c>
      <c r="W101" s="81">
        <v>43775.94981481481</v>
      </c>
      <c r="X101" s="82" t="s">
        <v>745</v>
      </c>
      <c r="Y101" s="79"/>
      <c r="Z101" s="79"/>
      <c r="AA101" s="85" t="s">
        <v>872</v>
      </c>
      <c r="AB101" s="79"/>
      <c r="AC101" s="79" t="b">
        <v>0</v>
      </c>
      <c r="AD101" s="79">
        <v>0</v>
      </c>
      <c r="AE101" s="85" t="s">
        <v>913</v>
      </c>
      <c r="AF101" s="79" t="b">
        <v>0</v>
      </c>
      <c r="AG101" s="79" t="s">
        <v>922</v>
      </c>
      <c r="AH101" s="79"/>
      <c r="AI101" s="85" t="s">
        <v>913</v>
      </c>
      <c r="AJ101" s="79" t="b">
        <v>0</v>
      </c>
      <c r="AK101" s="79">
        <v>2</v>
      </c>
      <c r="AL101" s="85" t="s">
        <v>881</v>
      </c>
      <c r="AM101" s="79" t="s">
        <v>933</v>
      </c>
      <c r="AN101" s="79" t="b">
        <v>0</v>
      </c>
      <c r="AO101" s="85" t="s">
        <v>881</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2</v>
      </c>
      <c r="BC101" s="78" t="str">
        <f>REPLACE(INDEX(GroupVertices[Group],MATCH(Edges25[[#This Row],[Vertex 2]],GroupVertices[Vertex],0)),1,1,"")</f>
        <v>2</v>
      </c>
      <c r="BD101" s="48">
        <v>0</v>
      </c>
      <c r="BE101" s="49">
        <v>0</v>
      </c>
      <c r="BF101" s="48">
        <v>0</v>
      </c>
      <c r="BG101" s="49">
        <v>0</v>
      </c>
      <c r="BH101" s="48">
        <v>0</v>
      </c>
      <c r="BI101" s="49">
        <v>0</v>
      </c>
      <c r="BJ101" s="48">
        <v>22</v>
      </c>
      <c r="BK101" s="49">
        <v>100</v>
      </c>
      <c r="BL101" s="48">
        <v>22</v>
      </c>
    </row>
    <row r="102" spans="1:64" ht="15">
      <c r="A102" s="64" t="s">
        <v>280</v>
      </c>
      <c r="B102" s="64" t="s">
        <v>301</v>
      </c>
      <c r="C102" s="65"/>
      <c r="D102" s="66"/>
      <c r="E102" s="67"/>
      <c r="F102" s="68"/>
      <c r="G102" s="65"/>
      <c r="H102" s="69"/>
      <c r="I102" s="70"/>
      <c r="J102" s="70"/>
      <c r="K102" s="34" t="s">
        <v>65</v>
      </c>
      <c r="L102" s="77">
        <v>203</v>
      </c>
      <c r="M102" s="77"/>
      <c r="N102" s="72"/>
      <c r="O102" s="79" t="s">
        <v>364</v>
      </c>
      <c r="P102" s="81">
        <v>43776.806608796294</v>
      </c>
      <c r="Q102" s="79" t="s">
        <v>399</v>
      </c>
      <c r="R102" s="79"/>
      <c r="S102" s="79"/>
      <c r="T102" s="79"/>
      <c r="U102" s="79"/>
      <c r="V102" s="82" t="s">
        <v>636</v>
      </c>
      <c r="W102" s="81">
        <v>43776.806608796294</v>
      </c>
      <c r="X102" s="82" t="s">
        <v>746</v>
      </c>
      <c r="Y102" s="79"/>
      <c r="Z102" s="79"/>
      <c r="AA102" s="85" t="s">
        <v>873</v>
      </c>
      <c r="AB102" s="79"/>
      <c r="AC102" s="79" t="b">
        <v>0</v>
      </c>
      <c r="AD102" s="79">
        <v>0</v>
      </c>
      <c r="AE102" s="85" t="s">
        <v>913</v>
      </c>
      <c r="AF102" s="79" t="b">
        <v>0</v>
      </c>
      <c r="AG102" s="79" t="s">
        <v>922</v>
      </c>
      <c r="AH102" s="79"/>
      <c r="AI102" s="85" t="s">
        <v>913</v>
      </c>
      <c r="AJ102" s="79" t="b">
        <v>0</v>
      </c>
      <c r="AK102" s="79">
        <v>11</v>
      </c>
      <c r="AL102" s="85" t="s">
        <v>879</v>
      </c>
      <c r="AM102" s="79" t="s">
        <v>933</v>
      </c>
      <c r="AN102" s="79" t="b">
        <v>0</v>
      </c>
      <c r="AO102" s="85" t="s">
        <v>879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1</v>
      </c>
      <c r="BE102" s="49">
        <v>5</v>
      </c>
      <c r="BF102" s="48">
        <v>0</v>
      </c>
      <c r="BG102" s="49">
        <v>0</v>
      </c>
      <c r="BH102" s="48">
        <v>0</v>
      </c>
      <c r="BI102" s="49">
        <v>0</v>
      </c>
      <c r="BJ102" s="48">
        <v>19</v>
      </c>
      <c r="BK102" s="49">
        <v>95</v>
      </c>
      <c r="BL102" s="48">
        <v>20</v>
      </c>
    </row>
    <row r="103" spans="1:64" ht="15">
      <c r="A103" s="64" t="s">
        <v>281</v>
      </c>
      <c r="B103" s="64" t="s">
        <v>301</v>
      </c>
      <c r="C103" s="65"/>
      <c r="D103" s="66"/>
      <c r="E103" s="67"/>
      <c r="F103" s="68"/>
      <c r="G103" s="65"/>
      <c r="H103" s="69"/>
      <c r="I103" s="70"/>
      <c r="J103" s="70"/>
      <c r="K103" s="34" t="s">
        <v>65</v>
      </c>
      <c r="L103" s="77">
        <v>205</v>
      </c>
      <c r="M103" s="77"/>
      <c r="N103" s="72"/>
      <c r="O103" s="79" t="s">
        <v>364</v>
      </c>
      <c r="P103" s="81">
        <v>43776.808483796296</v>
      </c>
      <c r="Q103" s="79" t="s">
        <v>399</v>
      </c>
      <c r="R103" s="79"/>
      <c r="S103" s="79"/>
      <c r="T103" s="79"/>
      <c r="U103" s="79"/>
      <c r="V103" s="82" t="s">
        <v>637</v>
      </c>
      <c r="W103" s="81">
        <v>43776.808483796296</v>
      </c>
      <c r="X103" s="82" t="s">
        <v>747</v>
      </c>
      <c r="Y103" s="79"/>
      <c r="Z103" s="79"/>
      <c r="AA103" s="85" t="s">
        <v>874</v>
      </c>
      <c r="AB103" s="79"/>
      <c r="AC103" s="79" t="b">
        <v>0</v>
      </c>
      <c r="AD103" s="79">
        <v>0</v>
      </c>
      <c r="AE103" s="85" t="s">
        <v>913</v>
      </c>
      <c r="AF103" s="79" t="b">
        <v>0</v>
      </c>
      <c r="AG103" s="79" t="s">
        <v>922</v>
      </c>
      <c r="AH103" s="79"/>
      <c r="AI103" s="85" t="s">
        <v>913</v>
      </c>
      <c r="AJ103" s="79" t="b">
        <v>0</v>
      </c>
      <c r="AK103" s="79">
        <v>11</v>
      </c>
      <c r="AL103" s="85" t="s">
        <v>879</v>
      </c>
      <c r="AM103" s="79" t="s">
        <v>934</v>
      </c>
      <c r="AN103" s="79" t="b">
        <v>0</v>
      </c>
      <c r="AO103" s="85" t="s">
        <v>879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282</v>
      </c>
      <c r="B104" s="64" t="s">
        <v>301</v>
      </c>
      <c r="C104" s="65"/>
      <c r="D104" s="66"/>
      <c r="E104" s="67"/>
      <c r="F104" s="68"/>
      <c r="G104" s="65"/>
      <c r="H104" s="69"/>
      <c r="I104" s="70"/>
      <c r="J104" s="70"/>
      <c r="K104" s="34" t="s">
        <v>65</v>
      </c>
      <c r="L104" s="77">
        <v>207</v>
      </c>
      <c r="M104" s="77"/>
      <c r="N104" s="72"/>
      <c r="O104" s="79" t="s">
        <v>364</v>
      </c>
      <c r="P104" s="81">
        <v>43776.81091435185</v>
      </c>
      <c r="Q104" s="79" t="s">
        <v>399</v>
      </c>
      <c r="R104" s="79"/>
      <c r="S104" s="79"/>
      <c r="T104" s="79"/>
      <c r="U104" s="79"/>
      <c r="V104" s="82" t="s">
        <v>638</v>
      </c>
      <c r="W104" s="81">
        <v>43776.81091435185</v>
      </c>
      <c r="X104" s="82" t="s">
        <v>748</v>
      </c>
      <c r="Y104" s="79"/>
      <c r="Z104" s="79"/>
      <c r="AA104" s="85" t="s">
        <v>875</v>
      </c>
      <c r="AB104" s="79"/>
      <c r="AC104" s="79" t="b">
        <v>0</v>
      </c>
      <c r="AD104" s="79">
        <v>0</v>
      </c>
      <c r="AE104" s="85" t="s">
        <v>913</v>
      </c>
      <c r="AF104" s="79" t="b">
        <v>0</v>
      </c>
      <c r="AG104" s="79" t="s">
        <v>922</v>
      </c>
      <c r="AH104" s="79"/>
      <c r="AI104" s="85" t="s">
        <v>913</v>
      </c>
      <c r="AJ104" s="79" t="b">
        <v>0</v>
      </c>
      <c r="AK104" s="79">
        <v>11</v>
      </c>
      <c r="AL104" s="85" t="s">
        <v>879</v>
      </c>
      <c r="AM104" s="79" t="s">
        <v>942</v>
      </c>
      <c r="AN104" s="79" t="b">
        <v>0</v>
      </c>
      <c r="AO104" s="85" t="s">
        <v>879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283</v>
      </c>
      <c r="B105" s="64" t="s">
        <v>283</v>
      </c>
      <c r="C105" s="65"/>
      <c r="D105" s="66"/>
      <c r="E105" s="67"/>
      <c r="F105" s="68"/>
      <c r="G105" s="65"/>
      <c r="H105" s="69"/>
      <c r="I105" s="70"/>
      <c r="J105" s="70"/>
      <c r="K105" s="34" t="s">
        <v>65</v>
      </c>
      <c r="L105" s="77">
        <v>209</v>
      </c>
      <c r="M105" s="77"/>
      <c r="N105" s="72"/>
      <c r="O105" s="79" t="s">
        <v>176</v>
      </c>
      <c r="P105" s="81">
        <v>43766.05694444444</v>
      </c>
      <c r="Q105" s="79" t="s">
        <v>429</v>
      </c>
      <c r="R105" s="82" t="s">
        <v>489</v>
      </c>
      <c r="S105" s="79" t="s">
        <v>499</v>
      </c>
      <c r="T105" s="79"/>
      <c r="U105" s="79"/>
      <c r="V105" s="82" t="s">
        <v>639</v>
      </c>
      <c r="W105" s="81">
        <v>43766.05694444444</v>
      </c>
      <c r="X105" s="82" t="s">
        <v>749</v>
      </c>
      <c r="Y105" s="79"/>
      <c r="Z105" s="79"/>
      <c r="AA105" s="85" t="s">
        <v>876</v>
      </c>
      <c r="AB105" s="79"/>
      <c r="AC105" s="79" t="b">
        <v>0</v>
      </c>
      <c r="AD105" s="79">
        <v>0</v>
      </c>
      <c r="AE105" s="85" t="s">
        <v>913</v>
      </c>
      <c r="AF105" s="79" t="b">
        <v>0</v>
      </c>
      <c r="AG105" s="79" t="s">
        <v>922</v>
      </c>
      <c r="AH105" s="79"/>
      <c r="AI105" s="85" t="s">
        <v>913</v>
      </c>
      <c r="AJ105" s="79" t="b">
        <v>0</v>
      </c>
      <c r="AK105" s="79">
        <v>0</v>
      </c>
      <c r="AL105" s="85" t="s">
        <v>913</v>
      </c>
      <c r="AM105" s="79" t="s">
        <v>943</v>
      </c>
      <c r="AN105" s="79" t="b">
        <v>1</v>
      </c>
      <c r="AO105" s="85" t="s">
        <v>876</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5</v>
      </c>
      <c r="BC105" s="78" t="str">
        <f>REPLACE(INDEX(GroupVertices[Group],MATCH(Edges25[[#This Row],[Vertex 2]],GroupVertices[Vertex],0)),1,1,"")</f>
        <v>5</v>
      </c>
      <c r="BD105" s="48">
        <v>0</v>
      </c>
      <c r="BE105" s="49">
        <v>0</v>
      </c>
      <c r="BF105" s="48">
        <v>2</v>
      </c>
      <c r="BG105" s="49">
        <v>9.090909090909092</v>
      </c>
      <c r="BH105" s="48">
        <v>0</v>
      </c>
      <c r="BI105" s="49">
        <v>0</v>
      </c>
      <c r="BJ105" s="48">
        <v>20</v>
      </c>
      <c r="BK105" s="49">
        <v>90.9090909090909</v>
      </c>
      <c r="BL105" s="48">
        <v>22</v>
      </c>
    </row>
    <row r="106" spans="1:64" ht="15">
      <c r="A106" s="64" t="s">
        <v>283</v>
      </c>
      <c r="B106" s="64" t="s">
        <v>283</v>
      </c>
      <c r="C106" s="65"/>
      <c r="D106" s="66"/>
      <c r="E106" s="67"/>
      <c r="F106" s="68"/>
      <c r="G106" s="65"/>
      <c r="H106" s="69"/>
      <c r="I106" s="70"/>
      <c r="J106" s="70"/>
      <c r="K106" s="34" t="s">
        <v>65</v>
      </c>
      <c r="L106" s="77">
        <v>210</v>
      </c>
      <c r="M106" s="77"/>
      <c r="N106" s="72"/>
      <c r="O106" s="79" t="s">
        <v>176</v>
      </c>
      <c r="P106" s="81">
        <v>43766.67016203704</v>
      </c>
      <c r="Q106" s="79" t="s">
        <v>430</v>
      </c>
      <c r="R106" s="82" t="s">
        <v>490</v>
      </c>
      <c r="S106" s="79" t="s">
        <v>499</v>
      </c>
      <c r="T106" s="79"/>
      <c r="U106" s="79"/>
      <c r="V106" s="82" t="s">
        <v>639</v>
      </c>
      <c r="W106" s="81">
        <v>43766.67016203704</v>
      </c>
      <c r="X106" s="82" t="s">
        <v>750</v>
      </c>
      <c r="Y106" s="79"/>
      <c r="Z106" s="79"/>
      <c r="AA106" s="85" t="s">
        <v>877</v>
      </c>
      <c r="AB106" s="79"/>
      <c r="AC106" s="79" t="b">
        <v>0</v>
      </c>
      <c r="AD106" s="79">
        <v>0</v>
      </c>
      <c r="AE106" s="85" t="s">
        <v>913</v>
      </c>
      <c r="AF106" s="79" t="b">
        <v>0</v>
      </c>
      <c r="AG106" s="79" t="s">
        <v>922</v>
      </c>
      <c r="AH106" s="79"/>
      <c r="AI106" s="85" t="s">
        <v>913</v>
      </c>
      <c r="AJ106" s="79" t="b">
        <v>0</v>
      </c>
      <c r="AK106" s="79">
        <v>0</v>
      </c>
      <c r="AL106" s="85" t="s">
        <v>913</v>
      </c>
      <c r="AM106" s="79" t="s">
        <v>943</v>
      </c>
      <c r="AN106" s="79" t="b">
        <v>1</v>
      </c>
      <c r="AO106" s="85" t="s">
        <v>877</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5</v>
      </c>
      <c r="BC106" s="78" t="str">
        <f>REPLACE(INDEX(GroupVertices[Group],MATCH(Edges25[[#This Row],[Vertex 2]],GroupVertices[Vertex],0)),1,1,"")</f>
        <v>5</v>
      </c>
      <c r="BD106" s="48">
        <v>0</v>
      </c>
      <c r="BE106" s="49">
        <v>0</v>
      </c>
      <c r="BF106" s="48">
        <v>1</v>
      </c>
      <c r="BG106" s="49">
        <v>5</v>
      </c>
      <c r="BH106" s="48">
        <v>0</v>
      </c>
      <c r="BI106" s="49">
        <v>0</v>
      </c>
      <c r="BJ106" s="48">
        <v>19</v>
      </c>
      <c r="BK106" s="49">
        <v>95</v>
      </c>
      <c r="BL106" s="48">
        <v>20</v>
      </c>
    </row>
    <row r="107" spans="1:64" ht="15">
      <c r="A107" s="64" t="s">
        <v>284</v>
      </c>
      <c r="B107" s="64" t="s">
        <v>283</v>
      </c>
      <c r="C107" s="65"/>
      <c r="D107" s="66"/>
      <c r="E107" s="67"/>
      <c r="F107" s="68"/>
      <c r="G107" s="65"/>
      <c r="H107" s="69"/>
      <c r="I107" s="70"/>
      <c r="J107" s="70"/>
      <c r="K107" s="34" t="s">
        <v>65</v>
      </c>
      <c r="L107" s="77">
        <v>211</v>
      </c>
      <c r="M107" s="77"/>
      <c r="N107" s="72"/>
      <c r="O107" s="79" t="s">
        <v>364</v>
      </c>
      <c r="P107" s="81">
        <v>43756.25309027778</v>
      </c>
      <c r="Q107" s="79" t="s">
        <v>431</v>
      </c>
      <c r="R107" s="82" t="s">
        <v>491</v>
      </c>
      <c r="S107" s="79" t="s">
        <v>520</v>
      </c>
      <c r="T107" s="79" t="s">
        <v>552</v>
      </c>
      <c r="U107" s="79"/>
      <c r="V107" s="82" t="s">
        <v>640</v>
      </c>
      <c r="W107" s="81">
        <v>43756.25309027778</v>
      </c>
      <c r="X107" s="82" t="s">
        <v>751</v>
      </c>
      <c r="Y107" s="79"/>
      <c r="Z107" s="79"/>
      <c r="AA107" s="85" t="s">
        <v>878</v>
      </c>
      <c r="AB107" s="79"/>
      <c r="AC107" s="79" t="b">
        <v>0</v>
      </c>
      <c r="AD107" s="79">
        <v>4</v>
      </c>
      <c r="AE107" s="85" t="s">
        <v>913</v>
      </c>
      <c r="AF107" s="79" t="b">
        <v>0</v>
      </c>
      <c r="AG107" s="79" t="s">
        <v>922</v>
      </c>
      <c r="AH107" s="79"/>
      <c r="AI107" s="85" t="s">
        <v>913</v>
      </c>
      <c r="AJ107" s="79" t="b">
        <v>0</v>
      </c>
      <c r="AK107" s="79">
        <v>2</v>
      </c>
      <c r="AL107" s="85" t="s">
        <v>913</v>
      </c>
      <c r="AM107" s="79" t="s">
        <v>930</v>
      </c>
      <c r="AN107" s="79" t="b">
        <v>0</v>
      </c>
      <c r="AO107" s="85" t="s">
        <v>878</v>
      </c>
      <c r="AP107" s="79" t="s">
        <v>945</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c r="BE107" s="49"/>
      <c r="BF107" s="48"/>
      <c r="BG107" s="49"/>
      <c r="BH107" s="48"/>
      <c r="BI107" s="49"/>
      <c r="BJ107" s="48"/>
      <c r="BK107" s="49"/>
      <c r="BL107" s="48"/>
    </row>
    <row r="108" spans="1:64" ht="15">
      <c r="A108" s="64" t="s">
        <v>255</v>
      </c>
      <c r="B108" s="64" t="s">
        <v>301</v>
      </c>
      <c r="C108" s="65"/>
      <c r="D108" s="66"/>
      <c r="E108" s="67"/>
      <c r="F108" s="68"/>
      <c r="G108" s="65"/>
      <c r="H108" s="69"/>
      <c r="I108" s="70"/>
      <c r="J108" s="70"/>
      <c r="K108" s="34" t="s">
        <v>65</v>
      </c>
      <c r="L108" s="77">
        <v>215</v>
      </c>
      <c r="M108" s="77"/>
      <c r="N108" s="72"/>
      <c r="O108" s="79" t="s">
        <v>364</v>
      </c>
      <c r="P108" s="81">
        <v>43775.972083333334</v>
      </c>
      <c r="Q108" s="79" t="s">
        <v>432</v>
      </c>
      <c r="R108" s="82" t="s">
        <v>492</v>
      </c>
      <c r="S108" s="79" t="s">
        <v>508</v>
      </c>
      <c r="T108" s="79" t="s">
        <v>553</v>
      </c>
      <c r="U108" s="79"/>
      <c r="V108" s="82" t="s">
        <v>612</v>
      </c>
      <c r="W108" s="81">
        <v>43775.972083333334</v>
      </c>
      <c r="X108" s="82" t="s">
        <v>752</v>
      </c>
      <c r="Y108" s="79"/>
      <c r="Z108" s="79"/>
      <c r="AA108" s="85" t="s">
        <v>879</v>
      </c>
      <c r="AB108" s="79"/>
      <c r="AC108" s="79" t="b">
        <v>0</v>
      </c>
      <c r="AD108" s="79">
        <v>20</v>
      </c>
      <c r="AE108" s="85" t="s">
        <v>913</v>
      </c>
      <c r="AF108" s="79" t="b">
        <v>0</v>
      </c>
      <c r="AG108" s="79" t="s">
        <v>922</v>
      </c>
      <c r="AH108" s="79"/>
      <c r="AI108" s="85" t="s">
        <v>913</v>
      </c>
      <c r="AJ108" s="79" t="b">
        <v>0</v>
      </c>
      <c r="AK108" s="79">
        <v>11</v>
      </c>
      <c r="AL108" s="85" t="s">
        <v>913</v>
      </c>
      <c r="AM108" s="79" t="s">
        <v>933</v>
      </c>
      <c r="AN108" s="79" t="b">
        <v>0</v>
      </c>
      <c r="AO108" s="85" t="s">
        <v>879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1</v>
      </c>
      <c r="BE108" s="49">
        <v>3.225806451612903</v>
      </c>
      <c r="BF108" s="48">
        <v>1</v>
      </c>
      <c r="BG108" s="49">
        <v>3.225806451612903</v>
      </c>
      <c r="BH108" s="48">
        <v>0</v>
      </c>
      <c r="BI108" s="49">
        <v>0</v>
      </c>
      <c r="BJ108" s="48">
        <v>29</v>
      </c>
      <c r="BK108" s="49">
        <v>93.54838709677419</v>
      </c>
      <c r="BL108" s="48">
        <v>31</v>
      </c>
    </row>
    <row r="109" spans="1:64" ht="15">
      <c r="A109" s="64" t="s">
        <v>285</v>
      </c>
      <c r="B109" s="64" t="s">
        <v>301</v>
      </c>
      <c r="C109" s="65"/>
      <c r="D109" s="66"/>
      <c r="E109" s="67"/>
      <c r="F109" s="68"/>
      <c r="G109" s="65"/>
      <c r="H109" s="69"/>
      <c r="I109" s="70"/>
      <c r="J109" s="70"/>
      <c r="K109" s="34" t="s">
        <v>65</v>
      </c>
      <c r="L109" s="77">
        <v>216</v>
      </c>
      <c r="M109" s="77"/>
      <c r="N109" s="72"/>
      <c r="O109" s="79" t="s">
        <v>364</v>
      </c>
      <c r="P109" s="81">
        <v>43776.84039351852</v>
      </c>
      <c r="Q109" s="79" t="s">
        <v>399</v>
      </c>
      <c r="R109" s="79"/>
      <c r="S109" s="79"/>
      <c r="T109" s="79"/>
      <c r="U109" s="79"/>
      <c r="V109" s="82" t="s">
        <v>641</v>
      </c>
      <c r="W109" s="81">
        <v>43776.84039351852</v>
      </c>
      <c r="X109" s="82" t="s">
        <v>753</v>
      </c>
      <c r="Y109" s="79"/>
      <c r="Z109" s="79"/>
      <c r="AA109" s="85" t="s">
        <v>880</v>
      </c>
      <c r="AB109" s="79"/>
      <c r="AC109" s="79" t="b">
        <v>0</v>
      </c>
      <c r="AD109" s="79">
        <v>0</v>
      </c>
      <c r="AE109" s="85" t="s">
        <v>913</v>
      </c>
      <c r="AF109" s="79" t="b">
        <v>0</v>
      </c>
      <c r="AG109" s="79" t="s">
        <v>922</v>
      </c>
      <c r="AH109" s="79"/>
      <c r="AI109" s="85" t="s">
        <v>913</v>
      </c>
      <c r="AJ109" s="79" t="b">
        <v>0</v>
      </c>
      <c r="AK109" s="79">
        <v>11</v>
      </c>
      <c r="AL109" s="85" t="s">
        <v>879</v>
      </c>
      <c r="AM109" s="79" t="s">
        <v>934</v>
      </c>
      <c r="AN109" s="79" t="b">
        <v>0</v>
      </c>
      <c r="AO109" s="85" t="s">
        <v>879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255</v>
      </c>
      <c r="B110" s="64" t="s">
        <v>255</v>
      </c>
      <c r="C110" s="65"/>
      <c r="D110" s="66"/>
      <c r="E110" s="67"/>
      <c r="F110" s="68"/>
      <c r="G110" s="65"/>
      <c r="H110" s="69"/>
      <c r="I110" s="70"/>
      <c r="J110" s="70"/>
      <c r="K110" s="34" t="s">
        <v>65</v>
      </c>
      <c r="L110" s="77">
        <v>217</v>
      </c>
      <c r="M110" s="77"/>
      <c r="N110" s="72"/>
      <c r="O110" s="79" t="s">
        <v>176</v>
      </c>
      <c r="P110" s="81">
        <v>43775.90642361111</v>
      </c>
      <c r="Q110" s="79" t="s">
        <v>433</v>
      </c>
      <c r="R110" s="82" t="s">
        <v>493</v>
      </c>
      <c r="S110" s="79" t="s">
        <v>515</v>
      </c>
      <c r="T110" s="79" t="s">
        <v>524</v>
      </c>
      <c r="U110" s="79"/>
      <c r="V110" s="82" t="s">
        <v>612</v>
      </c>
      <c r="W110" s="81">
        <v>43775.90642361111</v>
      </c>
      <c r="X110" s="82" t="s">
        <v>754</v>
      </c>
      <c r="Y110" s="79"/>
      <c r="Z110" s="79"/>
      <c r="AA110" s="85" t="s">
        <v>881</v>
      </c>
      <c r="AB110" s="85" t="s">
        <v>909</v>
      </c>
      <c r="AC110" s="79" t="b">
        <v>0</v>
      </c>
      <c r="AD110" s="79">
        <v>3</v>
      </c>
      <c r="AE110" s="85" t="s">
        <v>915</v>
      </c>
      <c r="AF110" s="79" t="b">
        <v>0</v>
      </c>
      <c r="AG110" s="79" t="s">
        <v>922</v>
      </c>
      <c r="AH110" s="79"/>
      <c r="AI110" s="85" t="s">
        <v>913</v>
      </c>
      <c r="AJ110" s="79" t="b">
        <v>0</v>
      </c>
      <c r="AK110" s="79">
        <v>2</v>
      </c>
      <c r="AL110" s="85" t="s">
        <v>913</v>
      </c>
      <c r="AM110" s="79" t="s">
        <v>934</v>
      </c>
      <c r="AN110" s="79" t="b">
        <v>0</v>
      </c>
      <c r="AO110" s="85" t="s">
        <v>909</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2</v>
      </c>
      <c r="BC110" s="78" t="str">
        <f>REPLACE(INDEX(GroupVertices[Group],MATCH(Edges25[[#This Row],[Vertex 2]],GroupVertices[Vertex],0)),1,1,"")</f>
        <v>2</v>
      </c>
      <c r="BD110" s="48">
        <v>0</v>
      </c>
      <c r="BE110" s="49">
        <v>0</v>
      </c>
      <c r="BF110" s="48">
        <v>0</v>
      </c>
      <c r="BG110" s="49">
        <v>0</v>
      </c>
      <c r="BH110" s="48">
        <v>0</v>
      </c>
      <c r="BI110" s="49">
        <v>0</v>
      </c>
      <c r="BJ110" s="48">
        <v>23</v>
      </c>
      <c r="BK110" s="49">
        <v>100</v>
      </c>
      <c r="BL110" s="48">
        <v>23</v>
      </c>
    </row>
    <row r="111" spans="1:64" ht="15">
      <c r="A111" s="64" t="s">
        <v>255</v>
      </c>
      <c r="B111" s="64" t="s">
        <v>255</v>
      </c>
      <c r="C111" s="65"/>
      <c r="D111" s="66"/>
      <c r="E111" s="67"/>
      <c r="F111" s="68"/>
      <c r="G111" s="65"/>
      <c r="H111" s="69"/>
      <c r="I111" s="70"/>
      <c r="J111" s="70"/>
      <c r="K111" s="34" t="s">
        <v>65</v>
      </c>
      <c r="L111" s="77">
        <v>218</v>
      </c>
      <c r="M111" s="77"/>
      <c r="N111" s="72"/>
      <c r="O111" s="79" t="s">
        <v>176</v>
      </c>
      <c r="P111" s="81">
        <v>43775.906435185185</v>
      </c>
      <c r="Q111" s="79" t="s">
        <v>434</v>
      </c>
      <c r="R111" s="82" t="s">
        <v>494</v>
      </c>
      <c r="S111" s="79" t="s">
        <v>518</v>
      </c>
      <c r="T111" s="79" t="s">
        <v>554</v>
      </c>
      <c r="U111" s="79"/>
      <c r="V111" s="82" t="s">
        <v>612</v>
      </c>
      <c r="W111" s="81">
        <v>43775.906435185185</v>
      </c>
      <c r="X111" s="82" t="s">
        <v>755</v>
      </c>
      <c r="Y111" s="79"/>
      <c r="Z111" s="79"/>
      <c r="AA111" s="85" t="s">
        <v>882</v>
      </c>
      <c r="AB111" s="85" t="s">
        <v>881</v>
      </c>
      <c r="AC111" s="79" t="b">
        <v>0</v>
      </c>
      <c r="AD111" s="79">
        <v>2</v>
      </c>
      <c r="AE111" s="85" t="s">
        <v>915</v>
      </c>
      <c r="AF111" s="79" t="b">
        <v>0</v>
      </c>
      <c r="AG111" s="79" t="s">
        <v>922</v>
      </c>
      <c r="AH111" s="79"/>
      <c r="AI111" s="85" t="s">
        <v>913</v>
      </c>
      <c r="AJ111" s="79" t="b">
        <v>0</v>
      </c>
      <c r="AK111" s="79">
        <v>1</v>
      </c>
      <c r="AL111" s="85" t="s">
        <v>913</v>
      </c>
      <c r="AM111" s="79" t="s">
        <v>934</v>
      </c>
      <c r="AN111" s="79" t="b">
        <v>0</v>
      </c>
      <c r="AO111" s="85" t="s">
        <v>881</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2</v>
      </c>
      <c r="BC111" s="78" t="str">
        <f>REPLACE(INDEX(GroupVertices[Group],MATCH(Edges25[[#This Row],[Vertex 2]],GroupVertices[Vertex],0)),1,1,"")</f>
        <v>2</v>
      </c>
      <c r="BD111" s="48">
        <v>1</v>
      </c>
      <c r="BE111" s="49">
        <v>2.7027027027027026</v>
      </c>
      <c r="BF111" s="48">
        <v>0</v>
      </c>
      <c r="BG111" s="49">
        <v>0</v>
      </c>
      <c r="BH111" s="48">
        <v>0</v>
      </c>
      <c r="BI111" s="49">
        <v>0</v>
      </c>
      <c r="BJ111" s="48">
        <v>36</v>
      </c>
      <c r="BK111" s="49">
        <v>97.29729729729729</v>
      </c>
      <c r="BL111" s="48">
        <v>37</v>
      </c>
    </row>
    <row r="112" spans="1:64" ht="15">
      <c r="A112" s="64" t="s">
        <v>286</v>
      </c>
      <c r="B112" s="64" t="s">
        <v>357</v>
      </c>
      <c r="C112" s="65"/>
      <c r="D112" s="66"/>
      <c r="E112" s="67"/>
      <c r="F112" s="68"/>
      <c r="G112" s="65"/>
      <c r="H112" s="69"/>
      <c r="I112" s="70"/>
      <c r="J112" s="70"/>
      <c r="K112" s="34" t="s">
        <v>65</v>
      </c>
      <c r="L112" s="77">
        <v>223</v>
      </c>
      <c r="M112" s="77"/>
      <c r="N112" s="72"/>
      <c r="O112" s="79" t="s">
        <v>364</v>
      </c>
      <c r="P112" s="81">
        <v>43777.802881944444</v>
      </c>
      <c r="Q112" s="79" t="s">
        <v>435</v>
      </c>
      <c r="R112" s="79"/>
      <c r="S112" s="79"/>
      <c r="T112" s="79" t="s">
        <v>524</v>
      </c>
      <c r="U112" s="79"/>
      <c r="V112" s="82" t="s">
        <v>642</v>
      </c>
      <c r="W112" s="81">
        <v>43777.802881944444</v>
      </c>
      <c r="X112" s="82" t="s">
        <v>756</v>
      </c>
      <c r="Y112" s="79"/>
      <c r="Z112" s="79"/>
      <c r="AA112" s="85" t="s">
        <v>883</v>
      </c>
      <c r="AB112" s="79"/>
      <c r="AC112" s="79" t="b">
        <v>0</v>
      </c>
      <c r="AD112" s="79">
        <v>0</v>
      </c>
      <c r="AE112" s="85" t="s">
        <v>913</v>
      </c>
      <c r="AF112" s="79" t="b">
        <v>0</v>
      </c>
      <c r="AG112" s="79" t="s">
        <v>922</v>
      </c>
      <c r="AH112" s="79"/>
      <c r="AI112" s="85" t="s">
        <v>913</v>
      </c>
      <c r="AJ112" s="79" t="b">
        <v>0</v>
      </c>
      <c r="AK112" s="79">
        <v>2</v>
      </c>
      <c r="AL112" s="85" t="s">
        <v>884</v>
      </c>
      <c r="AM112" s="79" t="s">
        <v>934</v>
      </c>
      <c r="AN112" s="79" t="b">
        <v>0</v>
      </c>
      <c r="AO112" s="85" t="s">
        <v>884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8</v>
      </c>
      <c r="BC112" s="78" t="str">
        <f>REPLACE(INDEX(GroupVertices[Group],MATCH(Edges25[[#This Row],[Vertex 2]],GroupVertices[Vertex],0)),1,1,"")</f>
        <v>8</v>
      </c>
      <c r="BD112" s="48"/>
      <c r="BE112" s="49"/>
      <c r="BF112" s="48"/>
      <c r="BG112" s="49"/>
      <c r="BH112" s="48"/>
      <c r="BI112" s="49"/>
      <c r="BJ112" s="48"/>
      <c r="BK112" s="49"/>
      <c r="BL112" s="48"/>
    </row>
    <row r="113" spans="1:64" ht="15">
      <c r="A113" s="64" t="s">
        <v>287</v>
      </c>
      <c r="B113" s="64" t="s">
        <v>357</v>
      </c>
      <c r="C113" s="65"/>
      <c r="D113" s="66"/>
      <c r="E113" s="67"/>
      <c r="F113" s="68"/>
      <c r="G113" s="65"/>
      <c r="H113" s="69"/>
      <c r="I113" s="70"/>
      <c r="J113" s="70"/>
      <c r="K113" s="34" t="s">
        <v>65</v>
      </c>
      <c r="L113" s="77">
        <v>225</v>
      </c>
      <c r="M113" s="77"/>
      <c r="N113" s="72"/>
      <c r="O113" s="79" t="s">
        <v>365</v>
      </c>
      <c r="P113" s="81">
        <v>43777.802407407406</v>
      </c>
      <c r="Q113" s="79" t="s">
        <v>436</v>
      </c>
      <c r="R113" s="79"/>
      <c r="S113" s="79"/>
      <c r="T113" s="79" t="s">
        <v>524</v>
      </c>
      <c r="U113" s="79"/>
      <c r="V113" s="82" t="s">
        <v>643</v>
      </c>
      <c r="W113" s="81">
        <v>43777.802407407406</v>
      </c>
      <c r="X113" s="82" t="s">
        <v>757</v>
      </c>
      <c r="Y113" s="79"/>
      <c r="Z113" s="79"/>
      <c r="AA113" s="85" t="s">
        <v>884</v>
      </c>
      <c r="AB113" s="85" t="s">
        <v>910</v>
      </c>
      <c r="AC113" s="79" t="b">
        <v>0</v>
      </c>
      <c r="AD113" s="79">
        <v>3</v>
      </c>
      <c r="AE113" s="85" t="s">
        <v>919</v>
      </c>
      <c r="AF113" s="79" t="b">
        <v>0</v>
      </c>
      <c r="AG113" s="79" t="s">
        <v>922</v>
      </c>
      <c r="AH113" s="79"/>
      <c r="AI113" s="85" t="s">
        <v>913</v>
      </c>
      <c r="AJ113" s="79" t="b">
        <v>0</v>
      </c>
      <c r="AK113" s="79">
        <v>2</v>
      </c>
      <c r="AL113" s="85" t="s">
        <v>913</v>
      </c>
      <c r="AM113" s="79" t="s">
        <v>934</v>
      </c>
      <c r="AN113" s="79" t="b">
        <v>0</v>
      </c>
      <c r="AO113" s="85" t="s">
        <v>910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8</v>
      </c>
      <c r="BC113" s="78" t="str">
        <f>REPLACE(INDEX(GroupVertices[Group],MATCH(Edges25[[#This Row],[Vertex 2]],GroupVertices[Vertex],0)),1,1,"")</f>
        <v>8</v>
      </c>
      <c r="BD113" s="48">
        <v>1</v>
      </c>
      <c r="BE113" s="49">
        <v>16.666666666666668</v>
      </c>
      <c r="BF113" s="48">
        <v>0</v>
      </c>
      <c r="BG113" s="49">
        <v>0</v>
      </c>
      <c r="BH113" s="48">
        <v>0</v>
      </c>
      <c r="BI113" s="49">
        <v>0</v>
      </c>
      <c r="BJ113" s="48">
        <v>5</v>
      </c>
      <c r="BK113" s="49">
        <v>83.33333333333333</v>
      </c>
      <c r="BL113" s="48">
        <v>6</v>
      </c>
    </row>
    <row r="114" spans="1:64" ht="15">
      <c r="A114" s="64" t="s">
        <v>288</v>
      </c>
      <c r="B114" s="64" t="s">
        <v>357</v>
      </c>
      <c r="C114" s="65"/>
      <c r="D114" s="66"/>
      <c r="E114" s="67"/>
      <c r="F114" s="68"/>
      <c r="G114" s="65"/>
      <c r="H114" s="69"/>
      <c r="I114" s="70"/>
      <c r="J114" s="70"/>
      <c r="K114" s="34" t="s">
        <v>65</v>
      </c>
      <c r="L114" s="77">
        <v>226</v>
      </c>
      <c r="M114" s="77"/>
      <c r="N114" s="72"/>
      <c r="O114" s="79" t="s">
        <v>364</v>
      </c>
      <c r="P114" s="81">
        <v>43778.08069444444</v>
      </c>
      <c r="Q114" s="79" t="s">
        <v>435</v>
      </c>
      <c r="R114" s="79"/>
      <c r="S114" s="79"/>
      <c r="T114" s="79" t="s">
        <v>524</v>
      </c>
      <c r="U114" s="79"/>
      <c r="V114" s="82" t="s">
        <v>644</v>
      </c>
      <c r="W114" s="81">
        <v>43778.08069444444</v>
      </c>
      <c r="X114" s="82" t="s">
        <v>758</v>
      </c>
      <c r="Y114" s="79"/>
      <c r="Z114" s="79"/>
      <c r="AA114" s="85" t="s">
        <v>885</v>
      </c>
      <c r="AB114" s="79"/>
      <c r="AC114" s="79" t="b">
        <v>0</v>
      </c>
      <c r="AD114" s="79">
        <v>0</v>
      </c>
      <c r="AE114" s="85" t="s">
        <v>913</v>
      </c>
      <c r="AF114" s="79" t="b">
        <v>0</v>
      </c>
      <c r="AG114" s="79" t="s">
        <v>922</v>
      </c>
      <c r="AH114" s="79"/>
      <c r="AI114" s="85" t="s">
        <v>913</v>
      </c>
      <c r="AJ114" s="79" t="b">
        <v>0</v>
      </c>
      <c r="AK114" s="79">
        <v>2</v>
      </c>
      <c r="AL114" s="85" t="s">
        <v>884</v>
      </c>
      <c r="AM114" s="79" t="s">
        <v>933</v>
      </c>
      <c r="AN114" s="79" t="b">
        <v>0</v>
      </c>
      <c r="AO114" s="85" t="s">
        <v>884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8</v>
      </c>
      <c r="BC114" s="78" t="str">
        <f>REPLACE(INDEX(GroupVertices[Group],MATCH(Edges25[[#This Row],[Vertex 2]],GroupVertices[Vertex],0)),1,1,"")</f>
        <v>8</v>
      </c>
      <c r="BD114" s="48"/>
      <c r="BE114" s="49"/>
      <c r="BF114" s="48"/>
      <c r="BG114" s="49"/>
      <c r="BH114" s="48"/>
      <c r="BI114" s="49"/>
      <c r="BJ114" s="48"/>
      <c r="BK114" s="49"/>
      <c r="BL114" s="48"/>
    </row>
    <row r="115" spans="1:64" ht="15">
      <c r="A115" s="64" t="s">
        <v>289</v>
      </c>
      <c r="B115" s="64" t="s">
        <v>358</v>
      </c>
      <c r="C115" s="65"/>
      <c r="D115" s="66"/>
      <c r="E115" s="67"/>
      <c r="F115" s="68"/>
      <c r="G115" s="65"/>
      <c r="H115" s="69"/>
      <c r="I115" s="70"/>
      <c r="J115" s="70"/>
      <c r="K115" s="34" t="s">
        <v>65</v>
      </c>
      <c r="L115" s="77">
        <v>229</v>
      </c>
      <c r="M115" s="77"/>
      <c r="N115" s="72"/>
      <c r="O115" s="79" t="s">
        <v>364</v>
      </c>
      <c r="P115" s="81">
        <v>43772.02247685185</v>
      </c>
      <c r="Q115" s="79" t="s">
        <v>437</v>
      </c>
      <c r="R115" s="82" t="s">
        <v>491</v>
      </c>
      <c r="S115" s="79" t="s">
        <v>520</v>
      </c>
      <c r="T115" s="79"/>
      <c r="U115" s="79"/>
      <c r="V115" s="82" t="s">
        <v>645</v>
      </c>
      <c r="W115" s="81">
        <v>43772.02247685185</v>
      </c>
      <c r="X115" s="82" t="s">
        <v>759</v>
      </c>
      <c r="Y115" s="79"/>
      <c r="Z115" s="79"/>
      <c r="AA115" s="85" t="s">
        <v>886</v>
      </c>
      <c r="AB115" s="79"/>
      <c r="AC115" s="79" t="b">
        <v>0</v>
      </c>
      <c r="AD115" s="79">
        <v>0</v>
      </c>
      <c r="AE115" s="85" t="s">
        <v>913</v>
      </c>
      <c r="AF115" s="79" t="b">
        <v>0</v>
      </c>
      <c r="AG115" s="79" t="s">
        <v>922</v>
      </c>
      <c r="AH115" s="79"/>
      <c r="AI115" s="85" t="s">
        <v>913</v>
      </c>
      <c r="AJ115" s="79" t="b">
        <v>0</v>
      </c>
      <c r="AK115" s="79">
        <v>2</v>
      </c>
      <c r="AL115" s="85" t="s">
        <v>878</v>
      </c>
      <c r="AM115" s="79" t="s">
        <v>934</v>
      </c>
      <c r="AN115" s="79" t="b">
        <v>0</v>
      </c>
      <c r="AO115" s="85" t="s">
        <v>878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5</v>
      </c>
      <c r="BC115" s="78" t="str">
        <f>REPLACE(INDEX(GroupVertices[Group],MATCH(Edges25[[#This Row],[Vertex 2]],GroupVertices[Vertex],0)),1,1,"")</f>
        <v>5</v>
      </c>
      <c r="BD115" s="48"/>
      <c r="BE115" s="49"/>
      <c r="BF115" s="48"/>
      <c r="BG115" s="49"/>
      <c r="BH115" s="48"/>
      <c r="BI115" s="49"/>
      <c r="BJ115" s="48"/>
      <c r="BK115" s="49"/>
      <c r="BL115" s="48"/>
    </row>
    <row r="116" spans="1:64" ht="15">
      <c r="A116" s="64" t="s">
        <v>268</v>
      </c>
      <c r="B116" s="64" t="s">
        <v>268</v>
      </c>
      <c r="C116" s="65"/>
      <c r="D116" s="66"/>
      <c r="E116" s="67"/>
      <c r="F116" s="68"/>
      <c r="G116" s="65"/>
      <c r="H116" s="69"/>
      <c r="I116" s="70"/>
      <c r="J116" s="70"/>
      <c r="K116" s="34" t="s">
        <v>65</v>
      </c>
      <c r="L116" s="77">
        <v>234</v>
      </c>
      <c r="M116" s="77"/>
      <c r="N116" s="72"/>
      <c r="O116" s="79" t="s">
        <v>176</v>
      </c>
      <c r="P116" s="81">
        <v>43770.78144675926</v>
      </c>
      <c r="Q116" s="79" t="s">
        <v>438</v>
      </c>
      <c r="R116" s="82" t="s">
        <v>495</v>
      </c>
      <c r="S116" s="79" t="s">
        <v>499</v>
      </c>
      <c r="T116" s="79"/>
      <c r="U116" s="79"/>
      <c r="V116" s="82" t="s">
        <v>624</v>
      </c>
      <c r="W116" s="81">
        <v>43770.78144675926</v>
      </c>
      <c r="X116" s="82" t="s">
        <v>760</v>
      </c>
      <c r="Y116" s="79"/>
      <c r="Z116" s="79"/>
      <c r="AA116" s="85" t="s">
        <v>887</v>
      </c>
      <c r="AB116" s="79"/>
      <c r="AC116" s="79" t="b">
        <v>0</v>
      </c>
      <c r="AD116" s="79">
        <v>0</v>
      </c>
      <c r="AE116" s="85" t="s">
        <v>913</v>
      </c>
      <c r="AF116" s="79" t="b">
        <v>0</v>
      </c>
      <c r="AG116" s="79" t="s">
        <v>922</v>
      </c>
      <c r="AH116" s="79"/>
      <c r="AI116" s="85" t="s">
        <v>913</v>
      </c>
      <c r="AJ116" s="79" t="b">
        <v>0</v>
      </c>
      <c r="AK116" s="79">
        <v>0</v>
      </c>
      <c r="AL116" s="85" t="s">
        <v>913</v>
      </c>
      <c r="AM116" s="79" t="s">
        <v>934</v>
      </c>
      <c r="AN116" s="79" t="b">
        <v>1</v>
      </c>
      <c r="AO116" s="85" t="s">
        <v>887</v>
      </c>
      <c r="AP116" s="79" t="s">
        <v>176</v>
      </c>
      <c r="AQ116" s="79">
        <v>0</v>
      </c>
      <c r="AR116" s="79">
        <v>0</v>
      </c>
      <c r="AS116" s="79"/>
      <c r="AT116" s="79"/>
      <c r="AU116" s="79"/>
      <c r="AV116" s="79"/>
      <c r="AW116" s="79"/>
      <c r="AX116" s="79"/>
      <c r="AY116" s="79"/>
      <c r="AZ116" s="79"/>
      <c r="BA116">
        <v>5</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16</v>
      </c>
      <c r="BK116" s="49">
        <v>100</v>
      </c>
      <c r="BL116" s="48">
        <v>16</v>
      </c>
    </row>
    <row r="117" spans="1:64" ht="15">
      <c r="A117" s="64" t="s">
        <v>268</v>
      </c>
      <c r="B117" s="64" t="s">
        <v>268</v>
      </c>
      <c r="C117" s="65"/>
      <c r="D117" s="66"/>
      <c r="E117" s="67"/>
      <c r="F117" s="68"/>
      <c r="G117" s="65"/>
      <c r="H117" s="69"/>
      <c r="I117" s="70"/>
      <c r="J117" s="70"/>
      <c r="K117" s="34" t="s">
        <v>65</v>
      </c>
      <c r="L117" s="77">
        <v>235</v>
      </c>
      <c r="M117" s="77"/>
      <c r="N117" s="72"/>
      <c r="O117" s="79" t="s">
        <v>176</v>
      </c>
      <c r="P117" s="81">
        <v>43773.530011574076</v>
      </c>
      <c r="Q117" s="79" t="s">
        <v>380</v>
      </c>
      <c r="R117" s="79"/>
      <c r="S117" s="79"/>
      <c r="T117" s="79"/>
      <c r="U117" s="79"/>
      <c r="V117" s="82" t="s">
        <v>624</v>
      </c>
      <c r="W117" s="81">
        <v>43773.530011574076</v>
      </c>
      <c r="X117" s="82" t="s">
        <v>761</v>
      </c>
      <c r="Y117" s="79"/>
      <c r="Z117" s="79"/>
      <c r="AA117" s="85" t="s">
        <v>888</v>
      </c>
      <c r="AB117" s="79"/>
      <c r="AC117" s="79" t="b">
        <v>0</v>
      </c>
      <c r="AD117" s="79">
        <v>0</v>
      </c>
      <c r="AE117" s="85" t="s">
        <v>913</v>
      </c>
      <c r="AF117" s="79" t="b">
        <v>0</v>
      </c>
      <c r="AG117" s="79" t="s">
        <v>922</v>
      </c>
      <c r="AH117" s="79"/>
      <c r="AI117" s="85" t="s">
        <v>913</v>
      </c>
      <c r="AJ117" s="79" t="b">
        <v>0</v>
      </c>
      <c r="AK117" s="79">
        <v>8</v>
      </c>
      <c r="AL117" s="85" t="s">
        <v>887</v>
      </c>
      <c r="AM117" s="79" t="s">
        <v>934</v>
      </c>
      <c r="AN117" s="79" t="b">
        <v>0</v>
      </c>
      <c r="AO117" s="85" t="s">
        <v>887</v>
      </c>
      <c r="AP117" s="79" t="s">
        <v>176</v>
      </c>
      <c r="AQ117" s="79">
        <v>0</v>
      </c>
      <c r="AR117" s="79">
        <v>0</v>
      </c>
      <c r="AS117" s="79"/>
      <c r="AT117" s="79"/>
      <c r="AU117" s="79"/>
      <c r="AV117" s="79"/>
      <c r="AW117" s="79"/>
      <c r="AX117" s="79"/>
      <c r="AY117" s="79"/>
      <c r="AZ117" s="79"/>
      <c r="BA117">
        <v>5</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20</v>
      </c>
      <c r="BK117" s="49">
        <v>100</v>
      </c>
      <c r="BL117" s="48">
        <v>20</v>
      </c>
    </row>
    <row r="118" spans="1:64" ht="15">
      <c r="A118" s="64" t="s">
        <v>268</v>
      </c>
      <c r="B118" s="64" t="s">
        <v>268</v>
      </c>
      <c r="C118" s="65"/>
      <c r="D118" s="66"/>
      <c r="E118" s="67"/>
      <c r="F118" s="68"/>
      <c r="G118" s="65"/>
      <c r="H118" s="69"/>
      <c r="I118" s="70"/>
      <c r="J118" s="70"/>
      <c r="K118" s="34" t="s">
        <v>65</v>
      </c>
      <c r="L118" s="77">
        <v>236</v>
      </c>
      <c r="M118" s="77"/>
      <c r="N118" s="72"/>
      <c r="O118" s="79" t="s">
        <v>176</v>
      </c>
      <c r="P118" s="81">
        <v>43774.79931712963</v>
      </c>
      <c r="Q118" s="79" t="s">
        <v>439</v>
      </c>
      <c r="R118" s="79"/>
      <c r="S118" s="79"/>
      <c r="T118" s="79" t="s">
        <v>555</v>
      </c>
      <c r="U118" s="82" t="s">
        <v>572</v>
      </c>
      <c r="V118" s="82" t="s">
        <v>572</v>
      </c>
      <c r="W118" s="81">
        <v>43774.79931712963</v>
      </c>
      <c r="X118" s="82" t="s">
        <v>762</v>
      </c>
      <c r="Y118" s="79"/>
      <c r="Z118" s="79"/>
      <c r="AA118" s="85" t="s">
        <v>889</v>
      </c>
      <c r="AB118" s="79"/>
      <c r="AC118" s="79" t="b">
        <v>0</v>
      </c>
      <c r="AD118" s="79">
        <v>3</v>
      </c>
      <c r="AE118" s="85" t="s">
        <v>913</v>
      </c>
      <c r="AF118" s="79" t="b">
        <v>0</v>
      </c>
      <c r="AG118" s="79" t="s">
        <v>922</v>
      </c>
      <c r="AH118" s="79"/>
      <c r="AI118" s="85" t="s">
        <v>913</v>
      </c>
      <c r="AJ118" s="79" t="b">
        <v>0</v>
      </c>
      <c r="AK118" s="79">
        <v>2</v>
      </c>
      <c r="AL118" s="85" t="s">
        <v>913</v>
      </c>
      <c r="AM118" s="79" t="s">
        <v>933</v>
      </c>
      <c r="AN118" s="79" t="b">
        <v>0</v>
      </c>
      <c r="AO118" s="85" t="s">
        <v>889</v>
      </c>
      <c r="AP118" s="79" t="s">
        <v>176</v>
      </c>
      <c r="AQ118" s="79">
        <v>0</v>
      </c>
      <c r="AR118" s="79">
        <v>0</v>
      </c>
      <c r="AS118" s="79"/>
      <c r="AT118" s="79"/>
      <c r="AU118" s="79"/>
      <c r="AV118" s="79"/>
      <c r="AW118" s="79"/>
      <c r="AX118" s="79"/>
      <c r="AY118" s="79"/>
      <c r="AZ118" s="79"/>
      <c r="BA118">
        <v>5</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29</v>
      </c>
      <c r="BK118" s="49">
        <v>100</v>
      </c>
      <c r="BL118" s="48">
        <v>29</v>
      </c>
    </row>
    <row r="119" spans="1:64" ht="15">
      <c r="A119" s="64" t="s">
        <v>268</v>
      </c>
      <c r="B119" s="64" t="s">
        <v>268</v>
      </c>
      <c r="C119" s="65"/>
      <c r="D119" s="66"/>
      <c r="E119" s="67"/>
      <c r="F119" s="68"/>
      <c r="G119" s="65"/>
      <c r="H119" s="69"/>
      <c r="I119" s="70"/>
      <c r="J119" s="70"/>
      <c r="K119" s="34" t="s">
        <v>65</v>
      </c>
      <c r="L119" s="77">
        <v>237</v>
      </c>
      <c r="M119" s="77"/>
      <c r="N119" s="72"/>
      <c r="O119" s="79" t="s">
        <v>176</v>
      </c>
      <c r="P119" s="81">
        <v>43774.80494212963</v>
      </c>
      <c r="Q119" s="79" t="s">
        <v>440</v>
      </c>
      <c r="R119" s="79"/>
      <c r="S119" s="79"/>
      <c r="T119" s="79" t="s">
        <v>524</v>
      </c>
      <c r="U119" s="82" t="s">
        <v>573</v>
      </c>
      <c r="V119" s="82" t="s">
        <v>573</v>
      </c>
      <c r="W119" s="81">
        <v>43774.80494212963</v>
      </c>
      <c r="X119" s="82" t="s">
        <v>763</v>
      </c>
      <c r="Y119" s="79"/>
      <c r="Z119" s="79"/>
      <c r="AA119" s="85" t="s">
        <v>890</v>
      </c>
      <c r="AB119" s="85" t="s">
        <v>889</v>
      </c>
      <c r="AC119" s="79" t="b">
        <v>0</v>
      </c>
      <c r="AD119" s="79">
        <v>1</v>
      </c>
      <c r="AE119" s="85" t="s">
        <v>917</v>
      </c>
      <c r="AF119" s="79" t="b">
        <v>0</v>
      </c>
      <c r="AG119" s="79" t="s">
        <v>922</v>
      </c>
      <c r="AH119" s="79"/>
      <c r="AI119" s="85" t="s">
        <v>913</v>
      </c>
      <c r="AJ119" s="79" t="b">
        <v>0</v>
      </c>
      <c r="AK119" s="79">
        <v>0</v>
      </c>
      <c r="AL119" s="85" t="s">
        <v>913</v>
      </c>
      <c r="AM119" s="79" t="s">
        <v>933</v>
      </c>
      <c r="AN119" s="79" t="b">
        <v>0</v>
      </c>
      <c r="AO119" s="85" t="s">
        <v>889</v>
      </c>
      <c r="AP119" s="79" t="s">
        <v>176</v>
      </c>
      <c r="AQ119" s="79">
        <v>0</v>
      </c>
      <c r="AR119" s="79">
        <v>0</v>
      </c>
      <c r="AS119" s="79"/>
      <c r="AT119" s="79"/>
      <c r="AU119" s="79"/>
      <c r="AV119" s="79"/>
      <c r="AW119" s="79"/>
      <c r="AX119" s="79"/>
      <c r="AY119" s="79"/>
      <c r="AZ119" s="79"/>
      <c r="BA119">
        <v>5</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24</v>
      </c>
      <c r="BK119" s="49">
        <v>100</v>
      </c>
      <c r="BL119" s="48">
        <v>24</v>
      </c>
    </row>
    <row r="120" spans="1:64" ht="15">
      <c r="A120" s="64" t="s">
        <v>268</v>
      </c>
      <c r="B120" s="64" t="s">
        <v>268</v>
      </c>
      <c r="C120" s="65"/>
      <c r="D120" s="66"/>
      <c r="E120" s="67"/>
      <c r="F120" s="68"/>
      <c r="G120" s="65"/>
      <c r="H120" s="69"/>
      <c r="I120" s="70"/>
      <c r="J120" s="70"/>
      <c r="K120" s="34" t="s">
        <v>65</v>
      </c>
      <c r="L120" s="77">
        <v>238</v>
      </c>
      <c r="M120" s="77"/>
      <c r="N120" s="72"/>
      <c r="O120" s="79" t="s">
        <v>176</v>
      </c>
      <c r="P120" s="81">
        <v>43775.035462962966</v>
      </c>
      <c r="Q120" s="79" t="s">
        <v>441</v>
      </c>
      <c r="R120" s="82" t="s">
        <v>486</v>
      </c>
      <c r="S120" s="79" t="s">
        <v>499</v>
      </c>
      <c r="T120" s="79" t="s">
        <v>547</v>
      </c>
      <c r="U120" s="79"/>
      <c r="V120" s="82" t="s">
        <v>624</v>
      </c>
      <c r="W120" s="81">
        <v>43775.035462962966</v>
      </c>
      <c r="X120" s="82" t="s">
        <v>764</v>
      </c>
      <c r="Y120" s="79"/>
      <c r="Z120" s="79"/>
      <c r="AA120" s="85" t="s">
        <v>891</v>
      </c>
      <c r="AB120" s="79"/>
      <c r="AC120" s="79" t="b">
        <v>0</v>
      </c>
      <c r="AD120" s="79">
        <v>0</v>
      </c>
      <c r="AE120" s="85" t="s">
        <v>913</v>
      </c>
      <c r="AF120" s="79" t="b">
        <v>1</v>
      </c>
      <c r="AG120" s="79" t="s">
        <v>924</v>
      </c>
      <c r="AH120" s="79"/>
      <c r="AI120" s="85" t="s">
        <v>927</v>
      </c>
      <c r="AJ120" s="79" t="b">
        <v>0</v>
      </c>
      <c r="AK120" s="79">
        <v>1</v>
      </c>
      <c r="AL120" s="85" t="s">
        <v>913</v>
      </c>
      <c r="AM120" s="79" t="s">
        <v>933</v>
      </c>
      <c r="AN120" s="79" t="b">
        <v>0</v>
      </c>
      <c r="AO120" s="85" t="s">
        <v>891</v>
      </c>
      <c r="AP120" s="79" t="s">
        <v>176</v>
      </c>
      <c r="AQ120" s="79">
        <v>0</v>
      </c>
      <c r="AR120" s="79">
        <v>0</v>
      </c>
      <c r="AS120" s="79" t="s">
        <v>946</v>
      </c>
      <c r="AT120" s="79" t="s">
        <v>947</v>
      </c>
      <c r="AU120" s="79" t="s">
        <v>948</v>
      </c>
      <c r="AV120" s="79" t="s">
        <v>949</v>
      </c>
      <c r="AW120" s="79" t="s">
        <v>950</v>
      </c>
      <c r="AX120" s="79" t="s">
        <v>951</v>
      </c>
      <c r="AY120" s="79" t="s">
        <v>952</v>
      </c>
      <c r="AZ120" s="82" t="s">
        <v>953</v>
      </c>
      <c r="BA120">
        <v>5</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3</v>
      </c>
      <c r="BK120" s="49">
        <v>100</v>
      </c>
      <c r="BL120" s="48">
        <v>3</v>
      </c>
    </row>
    <row r="121" spans="1:64" ht="15">
      <c r="A121" s="64" t="s">
        <v>284</v>
      </c>
      <c r="B121" s="64" t="s">
        <v>284</v>
      </c>
      <c r="C121" s="65"/>
      <c r="D121" s="66"/>
      <c r="E121" s="67"/>
      <c r="F121" s="68"/>
      <c r="G121" s="65"/>
      <c r="H121" s="69"/>
      <c r="I121" s="70"/>
      <c r="J121" s="70"/>
      <c r="K121" s="34" t="s">
        <v>65</v>
      </c>
      <c r="L121" s="77">
        <v>244</v>
      </c>
      <c r="M121" s="77"/>
      <c r="N121" s="72"/>
      <c r="O121" s="79" t="s">
        <v>176</v>
      </c>
      <c r="P121" s="81">
        <v>43776.825370370374</v>
      </c>
      <c r="Q121" s="79" t="s">
        <v>442</v>
      </c>
      <c r="R121" s="79"/>
      <c r="S121" s="79"/>
      <c r="T121" s="79" t="s">
        <v>556</v>
      </c>
      <c r="U121" s="82" t="s">
        <v>574</v>
      </c>
      <c r="V121" s="82" t="s">
        <v>574</v>
      </c>
      <c r="W121" s="81">
        <v>43776.825370370374</v>
      </c>
      <c r="X121" s="82" t="s">
        <v>765</v>
      </c>
      <c r="Y121" s="79"/>
      <c r="Z121" s="79"/>
      <c r="AA121" s="85" t="s">
        <v>892</v>
      </c>
      <c r="AB121" s="85" t="s">
        <v>911</v>
      </c>
      <c r="AC121" s="79" t="b">
        <v>0</v>
      </c>
      <c r="AD121" s="79">
        <v>0</v>
      </c>
      <c r="AE121" s="85" t="s">
        <v>920</v>
      </c>
      <c r="AF121" s="79" t="b">
        <v>0</v>
      </c>
      <c r="AG121" s="79" t="s">
        <v>922</v>
      </c>
      <c r="AH121" s="79"/>
      <c r="AI121" s="85" t="s">
        <v>913</v>
      </c>
      <c r="AJ121" s="79" t="b">
        <v>0</v>
      </c>
      <c r="AK121" s="79">
        <v>1</v>
      </c>
      <c r="AL121" s="85" t="s">
        <v>913</v>
      </c>
      <c r="AM121" s="79" t="s">
        <v>930</v>
      </c>
      <c r="AN121" s="79" t="b">
        <v>0</v>
      </c>
      <c r="AO121" s="85" t="s">
        <v>911</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5</v>
      </c>
      <c r="BC121" s="78" t="str">
        <f>REPLACE(INDEX(GroupVertices[Group],MATCH(Edges25[[#This Row],[Vertex 2]],GroupVertices[Vertex],0)),1,1,"")</f>
        <v>5</v>
      </c>
      <c r="BD121" s="48">
        <v>0</v>
      </c>
      <c r="BE121" s="49">
        <v>0</v>
      </c>
      <c r="BF121" s="48">
        <v>1</v>
      </c>
      <c r="BG121" s="49">
        <v>2.5641025641025643</v>
      </c>
      <c r="BH121" s="48">
        <v>0</v>
      </c>
      <c r="BI121" s="49">
        <v>0</v>
      </c>
      <c r="BJ121" s="48">
        <v>38</v>
      </c>
      <c r="BK121" s="49">
        <v>97.43589743589743</v>
      </c>
      <c r="BL121" s="48">
        <v>39</v>
      </c>
    </row>
    <row r="122" spans="1:64" ht="15">
      <c r="A122" s="64" t="s">
        <v>284</v>
      </c>
      <c r="B122" s="64" t="s">
        <v>284</v>
      </c>
      <c r="C122" s="65"/>
      <c r="D122" s="66"/>
      <c r="E122" s="67"/>
      <c r="F122" s="68"/>
      <c r="G122" s="65"/>
      <c r="H122" s="69"/>
      <c r="I122" s="70"/>
      <c r="J122" s="70"/>
      <c r="K122" s="34" t="s">
        <v>65</v>
      </c>
      <c r="L122" s="77">
        <v>245</v>
      </c>
      <c r="M122" s="77"/>
      <c r="N122" s="72"/>
      <c r="O122" s="79" t="s">
        <v>176</v>
      </c>
      <c r="P122" s="81">
        <v>43776.82616898148</v>
      </c>
      <c r="Q122" s="79" t="s">
        <v>443</v>
      </c>
      <c r="R122" s="79"/>
      <c r="S122" s="79"/>
      <c r="T122" s="79"/>
      <c r="U122" s="79"/>
      <c r="V122" s="82" t="s">
        <v>640</v>
      </c>
      <c r="W122" s="81">
        <v>43776.82616898148</v>
      </c>
      <c r="X122" s="82" t="s">
        <v>766</v>
      </c>
      <c r="Y122" s="79"/>
      <c r="Z122" s="79"/>
      <c r="AA122" s="85" t="s">
        <v>893</v>
      </c>
      <c r="AB122" s="79"/>
      <c r="AC122" s="79" t="b">
        <v>0</v>
      </c>
      <c r="AD122" s="79">
        <v>0</v>
      </c>
      <c r="AE122" s="85" t="s">
        <v>913</v>
      </c>
      <c r="AF122" s="79" t="b">
        <v>0</v>
      </c>
      <c r="AG122" s="79" t="s">
        <v>922</v>
      </c>
      <c r="AH122" s="79"/>
      <c r="AI122" s="85" t="s">
        <v>913</v>
      </c>
      <c r="AJ122" s="79" t="b">
        <v>0</v>
      </c>
      <c r="AK122" s="79">
        <v>1</v>
      </c>
      <c r="AL122" s="85" t="s">
        <v>892</v>
      </c>
      <c r="AM122" s="79" t="s">
        <v>930</v>
      </c>
      <c r="AN122" s="79" t="b">
        <v>0</v>
      </c>
      <c r="AO122" s="85" t="s">
        <v>892</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5</v>
      </c>
      <c r="BC122" s="78" t="str">
        <f>REPLACE(INDEX(GroupVertices[Group],MATCH(Edges25[[#This Row],[Vertex 2]],GroupVertices[Vertex],0)),1,1,"")</f>
        <v>5</v>
      </c>
      <c r="BD122" s="48">
        <v>0</v>
      </c>
      <c r="BE122" s="49">
        <v>0</v>
      </c>
      <c r="BF122" s="48">
        <v>0</v>
      </c>
      <c r="BG122" s="49">
        <v>0</v>
      </c>
      <c r="BH122" s="48">
        <v>0</v>
      </c>
      <c r="BI122" s="49">
        <v>0</v>
      </c>
      <c r="BJ122" s="48">
        <v>19</v>
      </c>
      <c r="BK122" s="49">
        <v>100</v>
      </c>
      <c r="BL122" s="48">
        <v>19</v>
      </c>
    </row>
    <row r="123" spans="1:64" ht="15">
      <c r="A123" s="64" t="s">
        <v>289</v>
      </c>
      <c r="B123" s="64" t="s">
        <v>362</v>
      </c>
      <c r="C123" s="65"/>
      <c r="D123" s="66"/>
      <c r="E123" s="67"/>
      <c r="F123" s="68"/>
      <c r="G123" s="65"/>
      <c r="H123" s="69"/>
      <c r="I123" s="70"/>
      <c r="J123" s="70"/>
      <c r="K123" s="34" t="s">
        <v>65</v>
      </c>
      <c r="L123" s="77">
        <v>247</v>
      </c>
      <c r="M123" s="77"/>
      <c r="N123" s="72"/>
      <c r="O123" s="79" t="s">
        <v>364</v>
      </c>
      <c r="P123" s="81">
        <v>43773.89109953704</v>
      </c>
      <c r="Q123" s="79" t="s">
        <v>444</v>
      </c>
      <c r="R123" s="79"/>
      <c r="S123" s="79"/>
      <c r="T123" s="79" t="s">
        <v>557</v>
      </c>
      <c r="U123" s="79"/>
      <c r="V123" s="82" t="s">
        <v>645</v>
      </c>
      <c r="W123" s="81">
        <v>43773.89109953704</v>
      </c>
      <c r="X123" s="82" t="s">
        <v>767</v>
      </c>
      <c r="Y123" s="79"/>
      <c r="Z123" s="79"/>
      <c r="AA123" s="85" t="s">
        <v>894</v>
      </c>
      <c r="AB123" s="85" t="s">
        <v>912</v>
      </c>
      <c r="AC123" s="79" t="b">
        <v>0</v>
      </c>
      <c r="AD123" s="79">
        <v>0</v>
      </c>
      <c r="AE123" s="85" t="s">
        <v>921</v>
      </c>
      <c r="AF123" s="79" t="b">
        <v>0</v>
      </c>
      <c r="AG123" s="79" t="s">
        <v>922</v>
      </c>
      <c r="AH123" s="79"/>
      <c r="AI123" s="85" t="s">
        <v>913</v>
      </c>
      <c r="AJ123" s="79" t="b">
        <v>0</v>
      </c>
      <c r="AK123" s="79">
        <v>0</v>
      </c>
      <c r="AL123" s="85" t="s">
        <v>913</v>
      </c>
      <c r="AM123" s="79" t="s">
        <v>934</v>
      </c>
      <c r="AN123" s="79" t="b">
        <v>0</v>
      </c>
      <c r="AO123" s="85" t="s">
        <v>912</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5</v>
      </c>
      <c r="BC123" s="78" t="str">
        <f>REPLACE(INDEX(GroupVertices[Group],MATCH(Edges25[[#This Row],[Vertex 2]],GroupVertices[Vertex],0)),1,1,"")</f>
        <v>5</v>
      </c>
      <c r="BD123" s="48"/>
      <c r="BE123" s="49"/>
      <c r="BF123" s="48"/>
      <c r="BG123" s="49"/>
      <c r="BH123" s="48"/>
      <c r="BI123" s="49"/>
      <c r="BJ123" s="48"/>
      <c r="BK123" s="49"/>
      <c r="BL123" s="48"/>
    </row>
    <row r="124" spans="1:64" ht="15">
      <c r="A124" s="64" t="s">
        <v>289</v>
      </c>
      <c r="B124" s="64" t="s">
        <v>362</v>
      </c>
      <c r="C124" s="65"/>
      <c r="D124" s="66"/>
      <c r="E124" s="67"/>
      <c r="F124" s="68"/>
      <c r="G124" s="65"/>
      <c r="H124" s="69"/>
      <c r="I124" s="70"/>
      <c r="J124" s="70"/>
      <c r="K124" s="34" t="s">
        <v>65</v>
      </c>
      <c r="L124" s="77">
        <v>248</v>
      </c>
      <c r="M124" s="77"/>
      <c r="N124" s="72"/>
      <c r="O124" s="79" t="s">
        <v>364</v>
      </c>
      <c r="P124" s="81">
        <v>43778.18083333333</v>
      </c>
      <c r="Q124" s="79" t="s">
        <v>445</v>
      </c>
      <c r="R124" s="79"/>
      <c r="S124" s="79"/>
      <c r="T124" s="79"/>
      <c r="U124" s="79"/>
      <c r="V124" s="82" t="s">
        <v>645</v>
      </c>
      <c r="W124" s="81">
        <v>43778.18083333333</v>
      </c>
      <c r="X124" s="82" t="s">
        <v>768</v>
      </c>
      <c r="Y124" s="79"/>
      <c r="Z124" s="79"/>
      <c r="AA124" s="85" t="s">
        <v>895</v>
      </c>
      <c r="AB124" s="79"/>
      <c r="AC124" s="79" t="b">
        <v>0</v>
      </c>
      <c r="AD124" s="79">
        <v>0</v>
      </c>
      <c r="AE124" s="85" t="s">
        <v>913</v>
      </c>
      <c r="AF124" s="79" t="b">
        <v>0</v>
      </c>
      <c r="AG124" s="79" t="s">
        <v>922</v>
      </c>
      <c r="AH124" s="79"/>
      <c r="AI124" s="85" t="s">
        <v>913</v>
      </c>
      <c r="AJ124" s="79" t="b">
        <v>0</v>
      </c>
      <c r="AK124" s="79">
        <v>1</v>
      </c>
      <c r="AL124" s="85" t="s">
        <v>894</v>
      </c>
      <c r="AM124" s="79" t="s">
        <v>934</v>
      </c>
      <c r="AN124" s="79" t="b">
        <v>0</v>
      </c>
      <c r="AO124" s="85" t="s">
        <v>894</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5</v>
      </c>
      <c r="BC124" s="78" t="str">
        <f>REPLACE(INDEX(GroupVertices[Group],MATCH(Edges25[[#This Row],[Vertex 2]],GroupVertices[Vertex],0)),1,1,"")</f>
        <v>5</v>
      </c>
      <c r="BD124" s="48"/>
      <c r="BE124" s="49"/>
      <c r="BF124" s="48"/>
      <c r="BG124" s="49"/>
      <c r="BH124" s="48"/>
      <c r="BI124" s="49"/>
      <c r="BJ124" s="48"/>
      <c r="BK124" s="49"/>
      <c r="BL124" s="48"/>
    </row>
    <row r="125" spans="1:64" ht="15">
      <c r="A125" s="64" t="s">
        <v>289</v>
      </c>
      <c r="B125" s="64" t="s">
        <v>289</v>
      </c>
      <c r="C125" s="65"/>
      <c r="D125" s="66"/>
      <c r="E125" s="67"/>
      <c r="F125" s="68"/>
      <c r="G125" s="65"/>
      <c r="H125" s="69"/>
      <c r="I125" s="70"/>
      <c r="J125" s="70"/>
      <c r="K125" s="34" t="s">
        <v>65</v>
      </c>
      <c r="L125" s="77">
        <v>251</v>
      </c>
      <c r="M125" s="77"/>
      <c r="N125" s="72"/>
      <c r="O125" s="79" t="s">
        <v>176</v>
      </c>
      <c r="P125" s="81">
        <v>43720.7153587963</v>
      </c>
      <c r="Q125" s="79" t="s">
        <v>446</v>
      </c>
      <c r="R125" s="79"/>
      <c r="S125" s="79"/>
      <c r="T125" s="79" t="s">
        <v>558</v>
      </c>
      <c r="U125" s="79"/>
      <c r="V125" s="82" t="s">
        <v>645</v>
      </c>
      <c r="W125" s="81">
        <v>43720.7153587963</v>
      </c>
      <c r="X125" s="82" t="s">
        <v>769</v>
      </c>
      <c r="Y125" s="79"/>
      <c r="Z125" s="79"/>
      <c r="AA125" s="85" t="s">
        <v>896</v>
      </c>
      <c r="AB125" s="79"/>
      <c r="AC125" s="79" t="b">
        <v>0</v>
      </c>
      <c r="AD125" s="79">
        <v>14</v>
      </c>
      <c r="AE125" s="85" t="s">
        <v>913</v>
      </c>
      <c r="AF125" s="79" t="b">
        <v>0</v>
      </c>
      <c r="AG125" s="79" t="s">
        <v>922</v>
      </c>
      <c r="AH125" s="79"/>
      <c r="AI125" s="85" t="s">
        <v>913</v>
      </c>
      <c r="AJ125" s="79" t="b">
        <v>0</v>
      </c>
      <c r="AK125" s="79">
        <v>7</v>
      </c>
      <c r="AL125" s="85" t="s">
        <v>913</v>
      </c>
      <c r="AM125" s="79" t="s">
        <v>934</v>
      </c>
      <c r="AN125" s="79" t="b">
        <v>0</v>
      </c>
      <c r="AO125" s="85" t="s">
        <v>896</v>
      </c>
      <c r="AP125" s="79" t="s">
        <v>945</v>
      </c>
      <c r="AQ125" s="79">
        <v>0</v>
      </c>
      <c r="AR125" s="79">
        <v>0</v>
      </c>
      <c r="AS125" s="79"/>
      <c r="AT125" s="79"/>
      <c r="AU125" s="79"/>
      <c r="AV125" s="79"/>
      <c r="AW125" s="79"/>
      <c r="AX125" s="79"/>
      <c r="AY125" s="79"/>
      <c r="AZ125" s="79"/>
      <c r="BA125">
        <v>2</v>
      </c>
      <c r="BB125" s="78" t="str">
        <f>REPLACE(INDEX(GroupVertices[Group],MATCH(Edges25[[#This Row],[Vertex 1]],GroupVertices[Vertex],0)),1,1,"")</f>
        <v>5</v>
      </c>
      <c r="BC125" s="78" t="str">
        <f>REPLACE(INDEX(GroupVertices[Group],MATCH(Edges25[[#This Row],[Vertex 2]],GroupVertices[Vertex],0)),1,1,"")</f>
        <v>5</v>
      </c>
      <c r="BD125" s="48">
        <v>1</v>
      </c>
      <c r="BE125" s="49">
        <v>2.3255813953488373</v>
      </c>
      <c r="BF125" s="48">
        <v>0</v>
      </c>
      <c r="BG125" s="49">
        <v>0</v>
      </c>
      <c r="BH125" s="48">
        <v>0</v>
      </c>
      <c r="BI125" s="49">
        <v>0</v>
      </c>
      <c r="BJ125" s="48">
        <v>42</v>
      </c>
      <c r="BK125" s="49">
        <v>97.67441860465117</v>
      </c>
      <c r="BL125" s="48">
        <v>43</v>
      </c>
    </row>
    <row r="126" spans="1:64" ht="15">
      <c r="A126" s="64" t="s">
        <v>289</v>
      </c>
      <c r="B126" s="64" t="s">
        <v>289</v>
      </c>
      <c r="C126" s="65"/>
      <c r="D126" s="66"/>
      <c r="E126" s="67"/>
      <c r="F126" s="68"/>
      <c r="G126" s="65"/>
      <c r="H126" s="69"/>
      <c r="I126" s="70"/>
      <c r="J126" s="70"/>
      <c r="K126" s="34" t="s">
        <v>65</v>
      </c>
      <c r="L126" s="77">
        <v>252</v>
      </c>
      <c r="M126" s="77"/>
      <c r="N126" s="72"/>
      <c r="O126" s="79" t="s">
        <v>176</v>
      </c>
      <c r="P126" s="81">
        <v>43776.40646990741</v>
      </c>
      <c r="Q126" s="79" t="s">
        <v>447</v>
      </c>
      <c r="R126" s="79"/>
      <c r="S126" s="79"/>
      <c r="T126" s="79"/>
      <c r="U126" s="79"/>
      <c r="V126" s="82" t="s">
        <v>645</v>
      </c>
      <c r="W126" s="81">
        <v>43776.40646990741</v>
      </c>
      <c r="X126" s="82" t="s">
        <v>770</v>
      </c>
      <c r="Y126" s="79"/>
      <c r="Z126" s="79"/>
      <c r="AA126" s="85" t="s">
        <v>897</v>
      </c>
      <c r="AB126" s="79"/>
      <c r="AC126" s="79" t="b">
        <v>0</v>
      </c>
      <c r="AD126" s="79">
        <v>0</v>
      </c>
      <c r="AE126" s="85" t="s">
        <v>913</v>
      </c>
      <c r="AF126" s="79" t="b">
        <v>0</v>
      </c>
      <c r="AG126" s="79" t="s">
        <v>922</v>
      </c>
      <c r="AH126" s="79"/>
      <c r="AI126" s="85" t="s">
        <v>913</v>
      </c>
      <c r="AJ126" s="79" t="b">
        <v>0</v>
      </c>
      <c r="AK126" s="79">
        <v>7</v>
      </c>
      <c r="AL126" s="85" t="s">
        <v>896</v>
      </c>
      <c r="AM126" s="79" t="s">
        <v>934</v>
      </c>
      <c r="AN126" s="79" t="b">
        <v>0</v>
      </c>
      <c r="AO126" s="85" t="s">
        <v>896</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5</v>
      </c>
      <c r="BC126" s="78" t="str">
        <f>REPLACE(INDEX(GroupVertices[Group],MATCH(Edges25[[#This Row],[Vertex 2]],GroupVertices[Vertex],0)),1,1,"")</f>
        <v>5</v>
      </c>
      <c r="BD126" s="48">
        <v>0</v>
      </c>
      <c r="BE126" s="49">
        <v>0</v>
      </c>
      <c r="BF126" s="48">
        <v>0</v>
      </c>
      <c r="BG126" s="49">
        <v>0</v>
      </c>
      <c r="BH126" s="48">
        <v>0</v>
      </c>
      <c r="BI126" s="49">
        <v>0</v>
      </c>
      <c r="BJ126" s="48">
        <v>24</v>
      </c>
      <c r="BK126" s="49">
        <v>100</v>
      </c>
      <c r="BL126" s="48">
        <v>24</v>
      </c>
    </row>
    <row r="127" spans="1:64" ht="15">
      <c r="A127" s="64" t="s">
        <v>290</v>
      </c>
      <c r="B127" s="64" t="s">
        <v>290</v>
      </c>
      <c r="C127" s="65"/>
      <c r="D127" s="66"/>
      <c r="E127" s="67"/>
      <c r="F127" s="68"/>
      <c r="G127" s="65"/>
      <c r="H127" s="69"/>
      <c r="I127" s="70"/>
      <c r="J127" s="70"/>
      <c r="K127" s="34" t="s">
        <v>65</v>
      </c>
      <c r="L127" s="77">
        <v>253</v>
      </c>
      <c r="M127" s="77"/>
      <c r="N127" s="72"/>
      <c r="O127" s="79" t="s">
        <v>176</v>
      </c>
      <c r="P127" s="81">
        <v>43779.094976851855</v>
      </c>
      <c r="Q127" s="79" t="s">
        <v>448</v>
      </c>
      <c r="R127" s="82" t="s">
        <v>496</v>
      </c>
      <c r="S127" s="79" t="s">
        <v>521</v>
      </c>
      <c r="T127" s="79" t="s">
        <v>559</v>
      </c>
      <c r="U127" s="82" t="s">
        <v>575</v>
      </c>
      <c r="V127" s="82" t="s">
        <v>575</v>
      </c>
      <c r="W127" s="81">
        <v>43779.094976851855</v>
      </c>
      <c r="X127" s="82" t="s">
        <v>771</v>
      </c>
      <c r="Y127" s="79"/>
      <c r="Z127" s="79"/>
      <c r="AA127" s="85" t="s">
        <v>898</v>
      </c>
      <c r="AB127" s="79"/>
      <c r="AC127" s="79" t="b">
        <v>0</v>
      </c>
      <c r="AD127" s="79">
        <v>0</v>
      </c>
      <c r="AE127" s="85" t="s">
        <v>913</v>
      </c>
      <c r="AF127" s="79" t="b">
        <v>0</v>
      </c>
      <c r="AG127" s="79" t="s">
        <v>922</v>
      </c>
      <c r="AH127" s="79"/>
      <c r="AI127" s="85" t="s">
        <v>913</v>
      </c>
      <c r="AJ127" s="79" t="b">
        <v>0</v>
      </c>
      <c r="AK127" s="79">
        <v>0</v>
      </c>
      <c r="AL127" s="85" t="s">
        <v>913</v>
      </c>
      <c r="AM127" s="79" t="s">
        <v>944</v>
      </c>
      <c r="AN127" s="79" t="b">
        <v>0</v>
      </c>
      <c r="AO127" s="85" t="s">
        <v>898</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4</v>
      </c>
      <c r="BC127" s="78" t="str">
        <f>REPLACE(INDEX(GroupVertices[Group],MATCH(Edges25[[#This Row],[Vertex 2]],GroupVertices[Vertex],0)),1,1,"")</f>
        <v>4</v>
      </c>
      <c r="BD127" s="48">
        <v>1</v>
      </c>
      <c r="BE127" s="49">
        <v>16.666666666666668</v>
      </c>
      <c r="BF127" s="48">
        <v>0</v>
      </c>
      <c r="BG127" s="49">
        <v>0</v>
      </c>
      <c r="BH127" s="48">
        <v>0</v>
      </c>
      <c r="BI127" s="49">
        <v>0</v>
      </c>
      <c r="BJ127" s="48">
        <v>5</v>
      </c>
      <c r="BK127" s="49">
        <v>83.33333333333333</v>
      </c>
      <c r="BL127" s="48">
        <v>6</v>
      </c>
    </row>
    <row r="128" spans="1:64" ht="15">
      <c r="A128" s="64" t="s">
        <v>291</v>
      </c>
      <c r="B128" s="64" t="s">
        <v>291</v>
      </c>
      <c r="C128" s="65"/>
      <c r="D128" s="66"/>
      <c r="E128" s="67"/>
      <c r="F128" s="68"/>
      <c r="G128" s="65"/>
      <c r="H128" s="69"/>
      <c r="I128" s="70"/>
      <c r="J128" s="70"/>
      <c r="K128" s="34" t="s">
        <v>65</v>
      </c>
      <c r="L128" s="77">
        <v>254</v>
      </c>
      <c r="M128" s="77"/>
      <c r="N128" s="72"/>
      <c r="O128" s="79" t="s">
        <v>176</v>
      </c>
      <c r="P128" s="81">
        <v>43770.77732638889</v>
      </c>
      <c r="Q128" s="79" t="s">
        <v>449</v>
      </c>
      <c r="R128" s="79"/>
      <c r="S128" s="79"/>
      <c r="T128" s="79" t="s">
        <v>560</v>
      </c>
      <c r="U128" s="79"/>
      <c r="V128" s="82" t="s">
        <v>646</v>
      </c>
      <c r="W128" s="81">
        <v>43770.77732638889</v>
      </c>
      <c r="X128" s="82" t="s">
        <v>772</v>
      </c>
      <c r="Y128" s="79"/>
      <c r="Z128" s="79"/>
      <c r="AA128" s="85" t="s">
        <v>899</v>
      </c>
      <c r="AB128" s="79"/>
      <c r="AC128" s="79" t="b">
        <v>0</v>
      </c>
      <c r="AD128" s="79">
        <v>0</v>
      </c>
      <c r="AE128" s="85" t="s">
        <v>913</v>
      </c>
      <c r="AF128" s="79" t="b">
        <v>1</v>
      </c>
      <c r="AG128" s="79" t="s">
        <v>924</v>
      </c>
      <c r="AH128" s="79"/>
      <c r="AI128" s="85" t="s">
        <v>928</v>
      </c>
      <c r="AJ128" s="79" t="b">
        <v>0</v>
      </c>
      <c r="AK128" s="79">
        <v>0</v>
      </c>
      <c r="AL128" s="85" t="s">
        <v>913</v>
      </c>
      <c r="AM128" s="79" t="s">
        <v>934</v>
      </c>
      <c r="AN128" s="79" t="b">
        <v>0</v>
      </c>
      <c r="AO128" s="85" t="s">
        <v>899</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4</v>
      </c>
      <c r="BC128" s="78" t="str">
        <f>REPLACE(INDEX(GroupVertices[Group],MATCH(Edges25[[#This Row],[Vertex 2]],GroupVertices[Vertex],0)),1,1,"")</f>
        <v>4</v>
      </c>
      <c r="BD128" s="48">
        <v>1</v>
      </c>
      <c r="BE128" s="49">
        <v>25</v>
      </c>
      <c r="BF128" s="48">
        <v>0</v>
      </c>
      <c r="BG128" s="49">
        <v>0</v>
      </c>
      <c r="BH128" s="48">
        <v>0</v>
      </c>
      <c r="BI128" s="49">
        <v>0</v>
      </c>
      <c r="BJ128" s="48">
        <v>3</v>
      </c>
      <c r="BK128" s="49">
        <v>75</v>
      </c>
      <c r="BL128" s="48">
        <v>4</v>
      </c>
    </row>
    <row r="129" spans="1:64" ht="15">
      <c r="A129" s="64" t="s">
        <v>291</v>
      </c>
      <c r="B129" s="64" t="s">
        <v>291</v>
      </c>
      <c r="C129" s="65"/>
      <c r="D129" s="66"/>
      <c r="E129" s="67"/>
      <c r="F129" s="68"/>
      <c r="G129" s="65"/>
      <c r="H129" s="69"/>
      <c r="I129" s="70"/>
      <c r="J129" s="70"/>
      <c r="K129" s="34" t="s">
        <v>65</v>
      </c>
      <c r="L129" s="77">
        <v>255</v>
      </c>
      <c r="M129" s="77"/>
      <c r="N129" s="72"/>
      <c r="O129" s="79" t="s">
        <v>176</v>
      </c>
      <c r="P129" s="81">
        <v>43779.83400462963</v>
      </c>
      <c r="Q129" s="79" t="s">
        <v>450</v>
      </c>
      <c r="R129" s="82" t="s">
        <v>497</v>
      </c>
      <c r="S129" s="79" t="s">
        <v>499</v>
      </c>
      <c r="T129" s="79" t="s">
        <v>561</v>
      </c>
      <c r="U129" s="79"/>
      <c r="V129" s="82" t="s">
        <v>646</v>
      </c>
      <c r="W129" s="81">
        <v>43779.83400462963</v>
      </c>
      <c r="X129" s="82" t="s">
        <v>773</v>
      </c>
      <c r="Y129" s="79"/>
      <c r="Z129" s="79"/>
      <c r="AA129" s="85" t="s">
        <v>900</v>
      </c>
      <c r="AB129" s="79"/>
      <c r="AC129" s="79" t="b">
        <v>0</v>
      </c>
      <c r="AD129" s="79">
        <v>0</v>
      </c>
      <c r="AE129" s="85" t="s">
        <v>913</v>
      </c>
      <c r="AF129" s="79" t="b">
        <v>1</v>
      </c>
      <c r="AG129" s="79" t="s">
        <v>924</v>
      </c>
      <c r="AH129" s="79"/>
      <c r="AI129" s="85" t="s">
        <v>929</v>
      </c>
      <c r="AJ129" s="79" t="b">
        <v>0</v>
      </c>
      <c r="AK129" s="79">
        <v>0</v>
      </c>
      <c r="AL129" s="85" t="s">
        <v>913</v>
      </c>
      <c r="AM129" s="79" t="s">
        <v>934</v>
      </c>
      <c r="AN129" s="79" t="b">
        <v>1</v>
      </c>
      <c r="AO129" s="85" t="s">
        <v>900</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4</v>
      </c>
      <c r="BC129" s="78" t="str">
        <f>REPLACE(INDEX(GroupVertices[Group],MATCH(Edges25[[#This Row],[Vertex 2]],GroupVertices[Vertex],0)),1,1,"")</f>
        <v>4</v>
      </c>
      <c r="BD129" s="48">
        <v>1</v>
      </c>
      <c r="BE129" s="49">
        <v>12.5</v>
      </c>
      <c r="BF129" s="48">
        <v>0</v>
      </c>
      <c r="BG129" s="49">
        <v>0</v>
      </c>
      <c r="BH129" s="48">
        <v>0</v>
      </c>
      <c r="BI129" s="49">
        <v>0</v>
      </c>
      <c r="BJ129" s="48">
        <v>7</v>
      </c>
      <c r="BK129" s="49">
        <v>87.5</v>
      </c>
      <c r="BL129" s="48">
        <v>8</v>
      </c>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hyperlinks>
    <hyperlink ref="R4" r:id="rId1" display="https://neftegaz.ru/en/news/Offshoredrilling/502889-eni-new-resources-discovered-in-the-gulf-of-suez-offshore-egypt/"/>
    <hyperlink ref="R7" r:id="rId2" display="https://twitter.com/i/web/status/1189128041974435840"/>
    <hyperlink ref="R9" r:id="rId3" display="https://twitter.com/i/web/status/1189612508379779073"/>
    <hyperlink ref="R10" r:id="rId4" display="https://twitter.com/i/web/status/1189615218537762817"/>
    <hyperlink ref="R11" r:id="rId5" display="https://support.nwfactionfund.org/page/9635/donate/1?en_chan=tw&amp;locale=en-US&amp;ea.tracking.id=&amp;en_ref=20303057"/>
    <hyperlink ref="R12" r:id="rId6" display="https://twitter.com/i/web/status/1190053260817616897"/>
    <hyperlink ref="R13" r:id="rId7" display="https://twitter.com/i/web/status/1190053884594728960"/>
    <hyperlink ref="R14" r:id="rId8" display="https://www.api.org/~/media/Files/Policy/Exploration/NC-One-Pager.pdf"/>
    <hyperlink ref="R15" r:id="rId9" display="https://www.api.org/~/media/Files/Policy/Exploration/NC-One-Pager.pdf"/>
    <hyperlink ref="R24" r:id="rId10" display="https://twitter.com/i/web/status/1188814131165614080"/>
    <hyperlink ref="R25" r:id="rId11" display="https://twitter.com/i/web/status/1189436139435941888"/>
    <hyperlink ref="R26" r:id="rId12" display="https://twitter.com/i/web/status/1189877900310458369"/>
    <hyperlink ref="R28" r:id="rId13" display="https://twitter.com/i/web/status/1189518392929091584"/>
    <hyperlink ref="R29" r:id="rId14" display="http://www.krkgroupservices.com/"/>
    <hyperlink ref="R31" r:id="rId15" display="https://www.linkedin.com/slink?code=eh2bpFV"/>
    <hyperlink ref="R40" r:id="rId16" display="https://twitter.com/i/web/status/1188821816740941825"/>
    <hyperlink ref="R41" r:id="rId17" display="https://hdsmarine.com/ro-watermakers"/>
    <hyperlink ref="R42" r:id="rId18" display="https://hdsmarine.com/ro-watermakers"/>
    <hyperlink ref="R44" r:id="rId19" display="https://act.oceana.org/page/51099/action/1"/>
    <hyperlink ref="R47" r:id="rId20" display="https://twitter.com/bigjmcc/status/1192099414451593217"/>
    <hyperlink ref="R53" r:id="rId21" display="https://twitter.com/bigjmcc/status/1192099414451593217"/>
    <hyperlink ref="R55" r:id="rId22" display="https://www.cbc.ca/listen/live-radio/1-27-information-morning-ns/clip/15745117-twelve-municipal-governments-in-nova-scotia-call-for-an-inquiry-into-offshore-drilling"/>
    <hyperlink ref="R62" r:id="rId23" display="https://twitter.com/i/web/status/1188953651647258625"/>
    <hyperlink ref="R63" r:id="rId24" display="https://www.ncel.net/2019-energy-and-climate-successes"/>
    <hyperlink ref="R67" r:id="rId25" display="https://www.instagram.com/mfdls48n"/>
    <hyperlink ref="R69" r:id="rId26" display="https://twitter.com/i/web/status/1188088795859738625"/>
    <hyperlink ref="R70" r:id="rId27" display="https://www.thestar.com/halifax/2019/10/28/teens-tell-nova-scotia-government-climate-targets-arent-good-enough.html"/>
    <hyperlink ref="R71" r:id="rId28" display="https://twitter.com/i/web/status/1189538167826927616"/>
    <hyperlink ref="R72" r:id="rId29" display="https://nationalpost.com/commodities/energy/a-14-year-long-oil-spill-in-gulf-of-mexico-verges-on-becoming-one-of-the-worst-in-us-history/wcm/8cfa1953-f35d-4828-87bd-d6c172b155b1"/>
    <hyperlink ref="R73" r:id="rId30" display="https://nsadvocate.org/2019/11/05/you-cant-eat-oil-and-you-cant-eat-money-12-nova-scotia-municipalities-call-for-offshore-drilling-inquiry/"/>
    <hyperlink ref="R74" r:id="rId31" display="https://www.thetelegram.com/news/local/cnlopb-pays-for-chair-roger-grimes-flights-from-south-carolina-to-st-johns-for-some-meetings-338904/"/>
    <hyperlink ref="R77" r:id="rId32" display="https://canadians.org/media/twelve-municipal-governments-nova-scotia-call-offshore-drilling-inquiry"/>
    <hyperlink ref="R78" r:id="rId33" display="https://ipolitics.ca/2018/07/05/nova-scotia-cabinet-shuffle-shifts-focus-to-mining-forestry-and-the-environment/"/>
    <hyperlink ref="R79" r:id="rId34" display="https://www.thecoastlandtimes.com/2019/09/12/house-approves-oil-drilling-ban-off-atlantic-and-pacific-coasts/"/>
    <hyperlink ref="R81" r:id="rId35" display="https://twitter.com/bigjmcc/status/1192099414451593217"/>
    <hyperlink ref="R82" r:id="rId36" display="https://twitter.com/RobinTress/status/1192196273920757761"/>
    <hyperlink ref="R83" r:id="rId37" display="https://nsadvocate.org/2019/11/05/you-cant-eat-oil-and-you-cant-eat-money-12-nova-scotia-municipalities-call-for-offshore-drilling-inquiry/"/>
    <hyperlink ref="R89" r:id="rId38" display="https://twitter.com/i/web/status/1189533447045505024"/>
    <hyperlink ref="R91" r:id="rId39" display="https://twitter.com/chronicleherald/status/1191841368601182208"/>
    <hyperlink ref="R95" r:id="rId40" display="https://www.facebook.com/events/677705545968483?active_tab=about"/>
    <hyperlink ref="R96" r:id="rId41" display="https://www.cbc.ca/listen/live-radio/1-27-information-morning-ns/clip/15745117-twelve-municipal-governments-in-nova-scotia-call-for-an-inquiry-into-offshore-drilling"/>
    <hyperlink ref="R97" r:id="rId42" display="https://www.thechronicleherald.ca/news/local/12-nova-scotia-municipalities-call-for-public-inquiry-into-the-impact-of-offshore-drilling-and-exploration-372635/"/>
    <hyperlink ref="R105" r:id="rId43" display="https://twitter.com/i/web/status/1188626938811867137"/>
    <hyperlink ref="R106" r:id="rId44" display="https://twitter.com/i/web/status/1188849163246755841"/>
    <hyperlink ref="R107" r:id="rId45" display="https://nodexlgraphgallery.org/Pages/Graph.aspx?graphID=180127"/>
    <hyperlink ref="R108" r:id="rId46" display="https://www.cbc.ca/news/canada/newfoundland-labrador/ffaw-billion-dollar-crab-1.5346846"/>
    <hyperlink ref="R110" r:id="rId47" display="https://secure.canadians.org/page/20746/petition/1"/>
    <hyperlink ref="R111" r:id="rId48" display="https://www.facebook.com/events/677705545968483/"/>
    <hyperlink ref="R115" r:id="rId49" display="https://nodexlgraphgallery.org/Pages/Graph.aspx?graphID=180127"/>
    <hyperlink ref="R116" r:id="rId50" display="https://twitter.com/i/web/status/1190339041067257858"/>
    <hyperlink ref="R120" r:id="rId51" display="https://twitter.com/chronicleherald/status/1191841368601182208"/>
    <hyperlink ref="R127" r:id="rId52" display="https://www.gishgallop.com/trump-bans-offshore-logging/"/>
    <hyperlink ref="R129" r:id="rId53" display="https://twitter.com/i/web/status/1193619578120740865"/>
    <hyperlink ref="U14" r:id="rId54" display="https://pbs.twimg.com/tweet_video_thumb/EHpzRpDUYAA8yDp.jpg"/>
    <hyperlink ref="U15" r:id="rId55" display="https://pbs.twimg.com/tweet_video_thumb/EHpzRpDUYAA8yDp.jpg"/>
    <hyperlink ref="U16" r:id="rId56" display="https://pbs.twimg.com/media/EIThYGwXkAAH9EO.jpg"/>
    <hyperlink ref="U29" r:id="rId57" display="https://pbs.twimg.com/media/EInJnwIVAAE-3pT.jpg"/>
    <hyperlink ref="U30" r:id="rId58" display="https://pbs.twimg.com/media/EInbq_JXkAEbUjg.jpg"/>
    <hyperlink ref="U31" r:id="rId59" display="https://pbs.twimg.com/media/EIobCO-XYAIzdKw.jpg"/>
    <hyperlink ref="U41" r:id="rId60" display="https://pbs.twimg.com/media/EItA9HYUcAAuQQX.jpg"/>
    <hyperlink ref="U44" r:id="rId61" display="https://pbs.twimg.com/media/EItx-0sXsAcGoRJ.jpg"/>
    <hyperlink ref="U63" r:id="rId62" display="https://pbs.twimg.com/media/EIuPP-wXUAAI6oU.png"/>
    <hyperlink ref="U68" r:id="rId63" display="https://pbs.twimg.com/media/EIwOLWWXkAAcMdT.jpg"/>
    <hyperlink ref="U80" r:id="rId64" display="https://pbs.twimg.com/media/EIsos8gWkAAGtLp.jpg"/>
    <hyperlink ref="U118" r:id="rId65" display="https://pbs.twimg.com/media/EIobS2zXkAAPXo7.jpg"/>
    <hyperlink ref="U119" r:id="rId66" display="https://pbs.twimg.com/media/EIodJY-WwAMe0v0.jpg"/>
    <hyperlink ref="U121" r:id="rId67" display="https://pbs.twimg.com/media/EIy3DTlW4AI7Wfr.jpg"/>
    <hyperlink ref="U127" r:id="rId68" display="https://pbs.twimg.com/media/EI-jFLMXUAIGj8x.jpg"/>
    <hyperlink ref="V3" r:id="rId69" display="http://pbs.twimg.com/profile_images/1131342106256187394/1cmxZBI__normal.jpg"/>
    <hyperlink ref="V4" r:id="rId70" display="http://pbs.twimg.com/profile_images/577676690442223616/QFMocWxO_normal.jpeg"/>
    <hyperlink ref="V5" r:id="rId71" display="http://pbs.twimg.com/profile_images/378800000779772281/5f36ec7c324faf5565092b7cc5df9aa7_normal.jpeg"/>
    <hyperlink ref="V6" r:id="rId72" display="http://pbs.twimg.com/profile_images/916607835219341312/N3Kvjke2_normal.jpg"/>
    <hyperlink ref="V7" r:id="rId73" display="http://pbs.twimg.com/profile_images/884762247242936321/xoZAe4sB_normal.jpg"/>
    <hyperlink ref="V8" r:id="rId74" display="http://pbs.twimg.com/profile_images/776108420999090177/ccwYG4tO_normal.jpg"/>
    <hyperlink ref="V9" r:id="rId75" display="http://pbs.twimg.com/profile_images/732071945/CapeCoral_normal.jpg"/>
    <hyperlink ref="V10" r:id="rId76" display="http://pbs.twimg.com/profile_images/732071945/CapeCoral_normal.jpg"/>
    <hyperlink ref="V11" r:id="rId77" display="http://pbs.twimg.com/profile_images/2639225391/a6d40665ffef3863b666384113e0828b_normal.jpeg"/>
    <hyperlink ref="V12" r:id="rId78" display="http://pbs.twimg.com/profile_images/1189735312077053952/IMCd1Z8a_normal.jpg"/>
    <hyperlink ref="V13" r:id="rId79" display="http://pbs.twimg.com/profile_images/1189735312077053952/IMCd1Z8a_normal.jpg"/>
    <hyperlink ref="V14" r:id="rId80" display="https://pbs.twimg.com/tweet_video_thumb/EHpzRpDUYAA8yDp.jpg"/>
    <hyperlink ref="V15" r:id="rId81" display="https://pbs.twimg.com/tweet_video_thumb/EHpzRpDUYAA8yDp.jpg"/>
    <hyperlink ref="V16" r:id="rId82" display="https://pbs.twimg.com/media/EIThYGwXkAAH9EO.jpg"/>
    <hyperlink ref="V17" r:id="rId83" display="http://pbs.twimg.com/profile_images/1157361163983884288/nbfMB0Fx_normal.jpg"/>
    <hyperlink ref="V18" r:id="rId84" display="http://pbs.twimg.com/profile_images/378800000751952076/efc8d0e0d8f40780eac14890a349fb52_normal.jpeg"/>
    <hyperlink ref="V19" r:id="rId85" display="http://pbs.twimg.com/profile_images/692657187328520192/zeI6TleC_normal.jpg"/>
    <hyperlink ref="V20" r:id="rId86" display="http://pbs.twimg.com/profile_images/1168837767125712896/ZMTuVJe4_normal.jpg"/>
    <hyperlink ref="V21" r:id="rId87" display="http://pbs.twimg.com/profile_images/1182859423254892544/5QlxWl64_normal.jpg"/>
    <hyperlink ref="V22" r:id="rId88" display="http://pbs.twimg.com/profile_images/938569742423429120/eNJniOut_normal.jpg"/>
    <hyperlink ref="V23" r:id="rId89" display="http://pbs.twimg.com/profile_images/1194297558656520193/XfPeaZk-_normal.png"/>
    <hyperlink ref="V24" r:id="rId90" display="http://pbs.twimg.com/profile_images/509262764158615552/5FXgWCjr_normal.jpeg"/>
    <hyperlink ref="V25" r:id="rId91" display="http://pbs.twimg.com/profile_images/509262764158615552/5FXgWCjr_normal.jpeg"/>
    <hyperlink ref="V26" r:id="rId92" display="http://pbs.twimg.com/profile_images/509262764158615552/5FXgWCjr_normal.jpeg"/>
    <hyperlink ref="V27" r:id="rId93" display="http://pbs.twimg.com/profile_images/509262764158615552/5FXgWCjr_normal.jpeg"/>
    <hyperlink ref="V28" r:id="rId94" display="http://pbs.twimg.com/profile_images/1152811940256686080/0cvcqb4M_normal.jpg"/>
    <hyperlink ref="V29" r:id="rId95" display="https://pbs.twimg.com/media/EInJnwIVAAE-3pT.jpg"/>
    <hyperlink ref="V30" r:id="rId96" display="https://pbs.twimg.com/media/EInbq_JXkAEbUjg.jpg"/>
    <hyperlink ref="V31" r:id="rId97" display="https://pbs.twimg.com/media/EIobCO-XYAIzdKw.jpg"/>
    <hyperlink ref="V32" r:id="rId98" display="http://pbs.twimg.com/profile_images/378800000382901132/6c8ce53cb7a464ca2b914c268340abe6_normal.png"/>
    <hyperlink ref="V33" r:id="rId99" display="http://pbs.twimg.com/profile_images/1169660215224143872/xIiC6juh_normal.jpg"/>
    <hyperlink ref="V34" r:id="rId100" display="http://pbs.twimg.com/profile_images/1148339148467638276/LLyoxVSH_normal.jpg"/>
    <hyperlink ref="V35" r:id="rId101" display="http://pbs.twimg.com/profile_images/1092549305334870016/ZuGhOktk_normal.jpg"/>
    <hyperlink ref="V36" r:id="rId102" display="http://pbs.twimg.com/profile_images/1186706424514174982/ptetajD-_normal.jpg"/>
    <hyperlink ref="V37" r:id="rId103" display="http://pbs.twimg.com/profile_images/1192072851987292160/_gcZ85LI_normal.jpg"/>
    <hyperlink ref="V38" r:id="rId104" display="http://pbs.twimg.com/profile_images/1115798458131197953/sZ6oyVJB_normal.png"/>
    <hyperlink ref="V39" r:id="rId105" display="http://pbs.twimg.com/profile_images/1003662005373427712/yDU36WO9_normal.jpg"/>
    <hyperlink ref="V40" r:id="rId106" display="http://pbs.twimg.com/profile_images/1017122729357553666/KqO-IE6p_normal.jpg"/>
    <hyperlink ref="V41" r:id="rId107" display="https://pbs.twimg.com/media/EItA9HYUcAAuQQX.jpg"/>
    <hyperlink ref="V42" r:id="rId108" display="http://pbs.twimg.com/profile_images/858099323254558720/dSqPtzP9_normal.jpg"/>
    <hyperlink ref="V43" r:id="rId109" display="http://pbs.twimg.com/profile_images/934186716562419714/oexywtUW_normal.jpg"/>
    <hyperlink ref="V44" r:id="rId110" display="https://pbs.twimg.com/media/EItx-0sXsAcGoRJ.jpg"/>
    <hyperlink ref="V45" r:id="rId111" display="http://pbs.twimg.com/profile_images/1012138313866776577/eOVSmf2Y_normal.jpg"/>
    <hyperlink ref="V46" r:id="rId112" display="http://pbs.twimg.com/profile_images/1169288515512872966/Bz-9B162_normal.jpg"/>
    <hyperlink ref="V47" r:id="rId113" display="http://pbs.twimg.com/profile_images/1169288515512872966/Bz-9B162_normal.jpg"/>
    <hyperlink ref="V48" r:id="rId114" display="http://abs.twimg.com/sticky/default_profile_images/default_profile_normal.png"/>
    <hyperlink ref="V49" r:id="rId115" display="http://pbs.twimg.com/profile_images/1066801391153246209/Jv9xJQ-H_normal.jpg"/>
    <hyperlink ref="V50" r:id="rId116" display="http://pbs.twimg.com/profile_images/1008107008631992320/4V1vr0hC_normal.jpg"/>
    <hyperlink ref="V51" r:id="rId117" display="http://pbs.twimg.com/profile_images/1188215761879199745/4r00iAnM_normal.jpg"/>
    <hyperlink ref="V52" r:id="rId118" display="http://pbs.twimg.com/profile_images/702620331064827904/L22Rocse_normal.jpg"/>
    <hyperlink ref="V53" r:id="rId119" display="http://pbs.twimg.com/profile_images/702620331064827904/L22Rocse_normal.jpg"/>
    <hyperlink ref="V54" r:id="rId120" display="http://abs.twimg.com/sticky/default_profile_images/default_profile_normal.png"/>
    <hyperlink ref="V55" r:id="rId121" display="http://pbs.twimg.com/profile_images/1184415129326280704/VQyaL6Jy_normal.jpg"/>
    <hyperlink ref="V56" r:id="rId122" display="http://pbs.twimg.com/profile_images/1159154728384811008/1NZ2dVWk_normal.jpg"/>
    <hyperlink ref="V57" r:id="rId123" display="http://pbs.twimg.com/profile_images/958655642419408896/XGC1QlVM_normal.jpg"/>
    <hyperlink ref="V58" r:id="rId124" display="http://pbs.twimg.com/profile_images/502816272208232448/1m3pU-Rb_normal.jpeg"/>
    <hyperlink ref="V59" r:id="rId125" display="http://pbs.twimg.com/profile_images/592490033451573251/_d-VGrJE_normal.jpg"/>
    <hyperlink ref="V60" r:id="rId126" display="http://pbs.twimg.com/profile_images/1170438951930388480/XQpZgBL9_normal.jpg"/>
    <hyperlink ref="V61" r:id="rId127" display="http://pbs.twimg.com/profile_images/1191675667491897344/kNYHmmzr_normal.jpg"/>
    <hyperlink ref="V62" r:id="rId128" display="http://pbs.twimg.com/profile_images/1144234018352902144/Hdt9zQon_normal.png"/>
    <hyperlink ref="V63" r:id="rId129" display="https://pbs.twimg.com/media/EIuPP-wXUAAI6oU.png"/>
    <hyperlink ref="V64" r:id="rId130" display="http://pbs.twimg.com/profile_images/1025406011597774848/MQDkAuIA_normal.jpg"/>
    <hyperlink ref="V65" r:id="rId131" display="http://pbs.twimg.com/profile_images/1187891726314291200/VT6K96sR_normal.jpg"/>
    <hyperlink ref="V66" r:id="rId132" display="http://pbs.twimg.com/profile_images/1116137265447800834/E-msxmNA_normal.jpg"/>
    <hyperlink ref="V67" r:id="rId133" display="http://pbs.twimg.com/profile_images/1140638147883069440/mW2CnBji_normal.jpg"/>
    <hyperlink ref="V68" r:id="rId134" display="https://pbs.twimg.com/media/EIwOLWWXkAAcMdT.jpg"/>
    <hyperlink ref="V69" r:id="rId135" display="http://pbs.twimg.com/profile_images/1192414760417054723/wCylZKKG_normal.jpg"/>
    <hyperlink ref="V70" r:id="rId136" display="http://pbs.twimg.com/profile_images/1192414760417054723/wCylZKKG_normal.jpg"/>
    <hyperlink ref="V71" r:id="rId137" display="http://pbs.twimg.com/profile_images/1192414760417054723/wCylZKKG_normal.jpg"/>
    <hyperlink ref="V72" r:id="rId138" display="http://pbs.twimg.com/profile_images/1192414760417054723/wCylZKKG_normal.jpg"/>
    <hyperlink ref="V73" r:id="rId139" display="http://pbs.twimg.com/profile_images/769215828705312768/U_ZhhoH9_normal.jpg"/>
    <hyperlink ref="V74" r:id="rId140" display="http://pbs.twimg.com/profile_images/1192414760417054723/wCylZKKG_normal.jpg"/>
    <hyperlink ref="V75" r:id="rId141" display="http://pbs.twimg.com/profile_images/884789859264729089/qcpiiOKR_normal.jpg"/>
    <hyperlink ref="V76" r:id="rId142" display="http://pbs.twimg.com/profile_images/1192414760417054723/wCylZKKG_normal.jpg"/>
    <hyperlink ref="V77" r:id="rId143" display="http://pbs.twimg.com/profile_images/1192414760417054723/wCylZKKG_normal.jpg"/>
    <hyperlink ref="V78" r:id="rId144" display="http://pbs.twimg.com/profile_images/1192414760417054723/wCylZKKG_normal.jpg"/>
    <hyperlink ref="V79" r:id="rId145" display="http://pbs.twimg.com/profile_images/1192414760417054723/wCylZKKG_normal.jpg"/>
    <hyperlink ref="V80" r:id="rId146" display="https://pbs.twimg.com/media/EIsos8gWkAAGtLp.jpg"/>
    <hyperlink ref="V81" r:id="rId147" display="http://pbs.twimg.com/profile_images/1192414760417054723/wCylZKKG_normal.jpg"/>
    <hyperlink ref="V82" r:id="rId148" display="http://pbs.twimg.com/profile_images/1192414760417054723/wCylZKKG_normal.jpg"/>
    <hyperlink ref="V83" r:id="rId149" display="http://pbs.twimg.com/profile_images/607943440547127297/AdYuGWFV_normal.jpg"/>
    <hyperlink ref="V84" r:id="rId150" display="http://pbs.twimg.com/profile_images/878715391333236737/UAJUTwY8_normal.jpg"/>
    <hyperlink ref="V85" r:id="rId151" display="http://pbs.twimg.com/profile_images/878715391333236737/UAJUTwY8_normal.jpg"/>
    <hyperlink ref="V86" r:id="rId152" display="http://pbs.twimg.com/profile_images/846164631693508612/PvVvO_xy_normal.jpg"/>
    <hyperlink ref="V87" r:id="rId153" display="http://pbs.twimg.com/profile_images/1148733386099478533/1g5XriX7_normal.png"/>
    <hyperlink ref="V88" r:id="rId154" display="http://pbs.twimg.com/profile_images/992396702572310528/Yuxg5hh4_normal.jpg"/>
    <hyperlink ref="V89" r:id="rId155" display="http://pbs.twimg.com/profile_images/1192414760417054723/wCylZKKG_normal.jpg"/>
    <hyperlink ref="V90" r:id="rId156" display="http://pbs.twimg.com/profile_images/992396702572310528/Yuxg5hh4_normal.jpg"/>
    <hyperlink ref="V91" r:id="rId157" display="http://pbs.twimg.com/profile_images/992396702572310528/Yuxg5hh4_normal.jpg"/>
    <hyperlink ref="V92" r:id="rId158" display="http://pbs.twimg.com/profile_images/992396702572310528/Yuxg5hh4_normal.jpg"/>
    <hyperlink ref="V93" r:id="rId159" display="http://pbs.twimg.com/profile_images/984202035858944000/2XKpw3IG_normal.jpg"/>
    <hyperlink ref="V94" r:id="rId160" display="http://pbs.twimg.com/profile_images/1192414760417054723/wCylZKKG_normal.jpg"/>
    <hyperlink ref="V95" r:id="rId161" display="http://pbs.twimg.com/profile_images/1064915840963764225/azMdSNEB_normal.jpg"/>
    <hyperlink ref="V96" r:id="rId162" display="http://pbs.twimg.com/profile_images/1064915840963764225/azMdSNEB_normal.jpg"/>
    <hyperlink ref="V97" r:id="rId163" display="http://pbs.twimg.com/profile_images/1064915840963764225/azMdSNEB_normal.jpg"/>
    <hyperlink ref="V98" r:id="rId164" display="http://pbs.twimg.com/profile_images/972315392285736960/yTc2lUw1_normal.jpg"/>
    <hyperlink ref="V99" r:id="rId165" display="http://pbs.twimg.com/profile_images/951893133914144768/0zYitisF_normal.jpg"/>
    <hyperlink ref="V100" r:id="rId166" display="http://pbs.twimg.com/profile_images/951893133914144768/0zYitisF_normal.jpg"/>
    <hyperlink ref="V101" r:id="rId167" display="http://pbs.twimg.com/profile_images/1206808899/leaf-200_normal.jpg"/>
    <hyperlink ref="V102" r:id="rId168" display="http://pbs.twimg.com/profile_images/1206808899/leaf-200_normal.jpg"/>
    <hyperlink ref="V103" r:id="rId169" display="http://pbs.twimg.com/profile_images/1022509641719312385/2svvmsyj_normal.jpg"/>
    <hyperlink ref="V104" r:id="rId170" display="http://pbs.twimg.com/profile_images/891361823265402880/LbDfMOop_normal.jpg"/>
    <hyperlink ref="V105" r:id="rId171" display="http://pbs.twimg.com/profile_images/885171092188532737/RN-Xynsf_normal.jpg"/>
    <hyperlink ref="V106" r:id="rId172" display="http://pbs.twimg.com/profile_images/885171092188532737/RN-Xynsf_normal.jpg"/>
    <hyperlink ref="V107" r:id="rId173" display="http://pbs.twimg.com/profile_images/1145517762447630336/oG-uFTwO_normal.png"/>
    <hyperlink ref="V108" r:id="rId174" display="http://pbs.twimg.com/profile_images/1184415129326280704/VQyaL6Jy_normal.jpg"/>
    <hyperlink ref="V109" r:id="rId175" display="http://pbs.twimg.com/profile_images/3383548792/133e4da39c4016853108b38136c021ba_normal.jpeg"/>
    <hyperlink ref="V110" r:id="rId176" display="http://pbs.twimg.com/profile_images/1184415129326280704/VQyaL6Jy_normal.jpg"/>
    <hyperlink ref="V111" r:id="rId177" display="http://pbs.twimg.com/profile_images/1184415129326280704/VQyaL6Jy_normal.jpg"/>
    <hyperlink ref="V112" r:id="rId178" display="http://pbs.twimg.com/profile_images/1169095678498394118/t5UsM-ib_normal.jpg"/>
    <hyperlink ref="V113" r:id="rId179" display="http://pbs.twimg.com/profile_images/1063435487606710272/qKxX5vga_normal.jpg"/>
    <hyperlink ref="V114" r:id="rId180" display="http://pbs.twimg.com/profile_images/454614393519472642/EgRaulju_normal.jpeg"/>
    <hyperlink ref="V115" r:id="rId181" display="http://pbs.twimg.com/profile_images/565710210614824960/_tjijrkv_normal.jpeg"/>
    <hyperlink ref="V116" r:id="rId182" display="http://pbs.twimg.com/profile_images/1192414760417054723/wCylZKKG_normal.jpg"/>
    <hyperlink ref="V117" r:id="rId183" display="http://pbs.twimg.com/profile_images/1192414760417054723/wCylZKKG_normal.jpg"/>
    <hyperlink ref="V118" r:id="rId184" display="https://pbs.twimg.com/media/EIobS2zXkAAPXo7.jpg"/>
    <hyperlink ref="V119" r:id="rId185" display="https://pbs.twimg.com/media/EIodJY-WwAMe0v0.jpg"/>
    <hyperlink ref="V120" r:id="rId186" display="http://pbs.twimg.com/profile_images/1192414760417054723/wCylZKKG_normal.jpg"/>
    <hyperlink ref="V121" r:id="rId187" display="https://pbs.twimg.com/media/EIy3DTlW4AI7Wfr.jpg"/>
    <hyperlink ref="V122" r:id="rId188" display="http://pbs.twimg.com/profile_images/1145517762447630336/oG-uFTwO_normal.png"/>
    <hyperlink ref="V123" r:id="rId189" display="http://pbs.twimg.com/profile_images/565710210614824960/_tjijrkv_normal.jpeg"/>
    <hyperlink ref="V124" r:id="rId190" display="http://pbs.twimg.com/profile_images/565710210614824960/_tjijrkv_normal.jpeg"/>
    <hyperlink ref="V125" r:id="rId191" display="http://pbs.twimg.com/profile_images/565710210614824960/_tjijrkv_normal.jpeg"/>
    <hyperlink ref="V126" r:id="rId192" display="http://pbs.twimg.com/profile_images/565710210614824960/_tjijrkv_normal.jpeg"/>
    <hyperlink ref="V127" r:id="rId193" display="https://pbs.twimg.com/media/EI-jFLMXUAIGj8x.jpg"/>
    <hyperlink ref="V128" r:id="rId194" display="http://pbs.twimg.com/profile_images/1124900018991792128/LTA1pCu-_normal.jpg"/>
    <hyperlink ref="V129" r:id="rId195" display="http://pbs.twimg.com/profile_images/1124900018991792128/LTA1pCu-_normal.jpg"/>
    <hyperlink ref="X3" r:id="rId196" display="https://twitter.com/#!/marion12moore/status/1188806046753660929"/>
    <hyperlink ref="X4" r:id="rId197" display="https://twitter.com/#!/bastet_luxor/status/1189017564501790720"/>
    <hyperlink ref="X5" r:id="rId198" display="https://twitter.com/#!/boxcanoe/status/1189182453711134720"/>
    <hyperlink ref="X6" r:id="rId199" display="https://twitter.com/#!/craigrussell10/status/1189440191326511104"/>
    <hyperlink ref="X7" r:id="rId200" display="https://twitter.com/#!/oeg_offshore/status/1189128041974435840"/>
    <hyperlink ref="X8" r:id="rId201" display="https://twitter.com/#!/muiroffowlis/status/1189488432680189953"/>
    <hyperlink ref="X9" r:id="rId202" display="https://twitter.com/#!/capecoraldaily/status/1189612508379779073"/>
    <hyperlink ref="X10" r:id="rId203" display="https://twitter.com/#!/capecoraldaily/status/1189615218537762817"/>
    <hyperlink ref="X11" r:id="rId204" display="https://twitter.com/#!/hulagirlpam/status/1189762354755620864"/>
    <hyperlink ref="X12" r:id="rId205" display="https://twitter.com/#!/perfoblogger/status/1190053260817616897"/>
    <hyperlink ref="X13" r:id="rId206" display="https://twitter.com/#!/perfoblogger/status/1190053884594728960"/>
    <hyperlink ref="X14" r:id="rId207" display="https://twitter.com/#!/nc_sasquatch/status/1187388212479528960"/>
    <hyperlink ref="X15" r:id="rId208" display="https://twitter.com/#!/janiceplus9/status/1190319807796850689"/>
    <hyperlink ref="X16" r:id="rId209" display="https://twitter.com/#!/brocorankin/status/1190324039924928514"/>
    <hyperlink ref="X17" r:id="rId210" display="https://twitter.com/#!/dartmouthcommon/status/1190339842372231169"/>
    <hyperlink ref="X18" r:id="rId211" display="https://twitter.com/#!/peterhfx/status/1190344490940284935"/>
    <hyperlink ref="X19" r:id="rId212" display="https://twitter.com/#!/emgfind/status/1190348562279723009"/>
    <hyperlink ref="X20" r:id="rId213" display="https://twitter.com/#!/juliemceachern1/status/1190348970385694720"/>
    <hyperlink ref="X21" r:id="rId214" display="https://twitter.com/#!/asaintl/status/1190363721597505536"/>
    <hyperlink ref="X22" r:id="rId215" display="https://twitter.com/#!/milneice/status/1190377652970049538"/>
    <hyperlink ref="X23" r:id="rId216" display="https://twitter.com/#!/nsrasta/status/1190627541960265730"/>
    <hyperlink ref="X24" r:id="rId217" display="https://twitter.com/#!/riskparty63/status/1188814131165614080"/>
    <hyperlink ref="X25" r:id="rId218" display="https://twitter.com/#!/riskparty63/status/1189436139435941888"/>
    <hyperlink ref="X26" r:id="rId219" display="https://twitter.com/#!/riskparty63/status/1189877900310458369"/>
    <hyperlink ref="X27" r:id="rId220" display="https://twitter.com/#!/riskparty63/status/1190995955207876608"/>
    <hyperlink ref="X28" r:id="rId221" display="https://twitter.com/#!/krkgroupservice/status/1189518392929091584"/>
    <hyperlink ref="X29" r:id="rId222" display="https://twitter.com/#!/krkgroupservice/status/1191705268276482049"/>
    <hyperlink ref="X30" r:id="rId223" display="https://twitter.com/#!/gcvoters/status/1191725109821743104"/>
    <hyperlink ref="X31" r:id="rId224" display="https://twitter.com/#!/allonehealth/status/1191794781447475201"/>
    <hyperlink ref="X32" r:id="rId225" display="https://twitter.com/#!/solidarityhfx/status/1191839903207874560"/>
    <hyperlink ref="X33" r:id="rId226" display="https://twitter.com/#!/noraondariviera/status/1191861646601445378"/>
    <hyperlink ref="X34" r:id="rId227" display="https://twitter.com/#!/beccabluesky/status/1191907948324368385"/>
    <hyperlink ref="X35" r:id="rId228" display="https://twitter.com/#!/tommychong840/status/1191910165844389888"/>
    <hyperlink ref="X36" r:id="rId229" display="https://twitter.com/#!/megmcmorris/status/1191918762401894400"/>
    <hyperlink ref="X37" r:id="rId230" display="https://twitter.com/#!/ma_mchugh/status/1192040316448264193"/>
    <hyperlink ref="X38" r:id="rId231" display="https://twitter.com/#!/doinallrightbye/status/1192071282772324352"/>
    <hyperlink ref="X39" r:id="rId232" display="https://twitter.com/#!/gorman_mary/status/1192090643620925442"/>
    <hyperlink ref="X40" r:id="rId233" display="https://twitter.com/#!/uswatermaker/status/1188821816740941825"/>
    <hyperlink ref="X41" r:id="rId234" display="https://twitter.com/#!/uswatermaker/status/1192117946413285377"/>
    <hyperlink ref="X42" r:id="rId235" display="https://twitter.com/#!/waterdesal/status/1192119491469172737"/>
    <hyperlink ref="X43" r:id="rId236" display="https://twitter.com/#!/arcworksca/status/1192131526017851392"/>
    <hyperlink ref="X44" r:id="rId237" display="https://twitter.com/#!/suomigirl987/status/1192171856863870977"/>
    <hyperlink ref="X45" r:id="rId238" display="https://twitter.com/#!/ty_savoy/status/1192177151661035520"/>
    <hyperlink ref="X46" r:id="rId239" display="https://twitter.com/#!/kevinrns/status/1191795613672841223"/>
    <hyperlink ref="X47" r:id="rId240" display="https://twitter.com/#!/kevinrns/status/1192187506265120768"/>
    <hyperlink ref="X48" r:id="rId241" display="https://twitter.com/#!/peiseaweed/status/1192194773458788353"/>
    <hyperlink ref="X49" r:id="rId242" display="https://twitter.com/#!/bjordheim91/status/1192202026043576320"/>
    <hyperlink ref="X50" r:id="rId243" display="https://twitter.com/#!/earthling_47/status/1192204165465956353"/>
    <hyperlink ref="X51" r:id="rId244" display="https://twitter.com/#!/enviro_techie/status/1192204194242940928"/>
    <hyperlink ref="X52" r:id="rId245" display="https://twitter.com/#!/janer54/status/1192075727404982273"/>
    <hyperlink ref="X53" r:id="rId246" display="https://twitter.com/#!/janer54/status/1192210990756171776"/>
    <hyperlink ref="X54" r:id="rId247" display="https://twitter.com/#!/kendallrworth/status/1192220009046695937"/>
    <hyperlink ref="X55" r:id="rId248" display="https://twitter.com/#!/robintress/status/1192196269340540928"/>
    <hyperlink ref="X56" r:id="rId249" display="https://twitter.com/#!/maptheblue/status/1192220878639108097"/>
    <hyperlink ref="X57" r:id="rId250" display="https://twitter.com/#!/letsfishsmarter/status/1192222092042948614"/>
    <hyperlink ref="X58" r:id="rId251" display="https://twitter.com/#!/barbaraxlow/status/1192245739449135104"/>
    <hyperlink ref="X59" r:id="rId252" display="https://twitter.com/#!/cate_johnson/status/1192250383969800192"/>
    <hyperlink ref="X60" r:id="rId253" display="https://twitter.com/#!/jess_puddister/status/1192252243438903296"/>
    <hyperlink ref="X61" r:id="rId254" display="https://twitter.com/#!/chewan59228792/status/1192253498533928961"/>
    <hyperlink ref="X62" r:id="rId255" display="https://twitter.com/#!/ncelenviro/status/1188953651647258625"/>
    <hyperlink ref="X63" r:id="rId256" display="https://twitter.com/#!/ncelenviro/status/1192204035920736256"/>
    <hyperlink ref="X64" r:id="rId257" display="https://twitter.com/#!/sendavidwatters/status/1192269206059962368"/>
    <hyperlink ref="X65" r:id="rId258" display="https://twitter.com/#!/michellegoats1/status/1192271908244512769"/>
    <hyperlink ref="X66" r:id="rId259" display="https://twitter.com/#!/dylanpenner/status/1192273280545243137"/>
    <hyperlink ref="X67" r:id="rId260" display="https://twitter.com/#!/muhsitorus/status/1192302173008187392"/>
    <hyperlink ref="X68" r:id="rId261" display="https://twitter.com/#!/parkerhydr/status/1192343596445380608"/>
    <hyperlink ref="X69" r:id="rId262" display="https://twitter.com/#!/bigjmcc/status/1188088795859738625"/>
    <hyperlink ref="X70" r:id="rId263" display="https://twitter.com/#!/bigjmcc/status/1189160019914346501"/>
    <hyperlink ref="X71" r:id="rId264" display="https://twitter.com/#!/bigjmcc/status/1189538167826927616"/>
    <hyperlink ref="X72" r:id="rId265" display="https://twitter.com/#!/bigjmcc/status/1190623495274815488"/>
    <hyperlink ref="X73" r:id="rId266" display="https://twitter.com/#!/ns_advocate/status/1191836336292020224"/>
    <hyperlink ref="X74" r:id="rId267" display="https://twitter.com/#!/bigjmcc/status/1191760094557552640"/>
    <hyperlink ref="X75" r:id="rId268" display="https://twitter.com/#!/joan_baxter/status/1191871239175987200"/>
    <hyperlink ref="X76" r:id="rId269" display="https://twitter.com/#!/bigjmcc/status/1190586493590487040"/>
    <hyperlink ref="X77" r:id="rId270" display="https://twitter.com/#!/bigjmcc/status/1191808134177837056"/>
    <hyperlink ref="X78" r:id="rId271" display="https://twitter.com/#!/bigjmcc/status/1191900255115186177"/>
    <hyperlink ref="X79" r:id="rId272" display="https://twitter.com/#!/bigjmcc/status/1192084296548438019"/>
    <hyperlink ref="X80" r:id="rId273" display="https://twitter.com/#!/bigjmcc/status/1192091285919862784"/>
    <hyperlink ref="X81" r:id="rId274" display="https://twitter.com/#!/bigjmcc/status/1192176080699973632"/>
    <hyperlink ref="X82" r:id="rId275" display="https://twitter.com/#!/bigjmcc/status/1192409583131799553"/>
    <hyperlink ref="X83" r:id="rId276" display="https://twitter.com/#!/devetrobert/status/1191836311352676352"/>
    <hyperlink ref="X84" r:id="rId277" display="https://twitter.com/#!/nlsmith99/status/1191852326908235777"/>
    <hyperlink ref="X85" r:id="rId278" display="https://twitter.com/#!/nlsmith99/status/1192410900004667392"/>
    <hyperlink ref="X86" r:id="rId279" display="https://twitter.com/#!/mondi19999/status/1192415470793773056"/>
    <hyperlink ref="X87" r:id="rId280" display="https://twitter.com/#!/brucestearman/status/1192429362446053377"/>
    <hyperlink ref="X88" r:id="rId281" display="https://twitter.com/#!/greenmission/status/1189533529555832835"/>
    <hyperlink ref="X89" r:id="rId282" display="https://twitter.com/#!/bigjmcc/status/1189533447045505024"/>
    <hyperlink ref="X90" r:id="rId283" display="https://twitter.com/#!/greenmission/status/1191796345448869888"/>
    <hyperlink ref="X91" r:id="rId284" display="https://twitter.com/#!/greenmission/status/1192072320749309953"/>
    <hyperlink ref="X92" r:id="rId285" display="https://twitter.com/#!/greenmission/status/1192434294683324416"/>
    <hyperlink ref="X93" r:id="rId286" display="https://twitter.com/#!/juliemreimer/status/1192436996339388417"/>
    <hyperlink ref="X94" r:id="rId287" display="https://twitter.com/#!/bigjmcc/status/1192195857074081792"/>
    <hyperlink ref="X95" r:id="rId288" display="https://twitter.com/#!/sierraclubcan/status/1191801994329182209"/>
    <hyperlink ref="X96" r:id="rId289" display="https://twitter.com/#!/sierraclubcan/status/1192153003517775880"/>
    <hyperlink ref="X97" r:id="rId290" display="https://twitter.com/#!/sierraclubcan/status/1192414711113027585"/>
    <hyperlink ref="X98" r:id="rId291" display="https://twitter.com/#!/argylecolin/status/1192442496934170624"/>
    <hyperlink ref="X99" r:id="rId292" display="https://twitter.com/#!/sunns902/status/1192454866100195328"/>
    <hyperlink ref="X100" r:id="rId293" display="https://twitter.com/#!/sunns902/status/1192454745941778433"/>
    <hyperlink ref="X101" r:id="rId294" display="https://twitter.com/#!/councilofcdns/status/1192211994499264513"/>
    <hyperlink ref="X102" r:id="rId295" display="https://twitter.com/#!/councilofcdns/status/1192522485658476544"/>
    <hyperlink ref="X103" r:id="rId296" display="https://twitter.com/#!/opirgtoronto/status/1192523164527529984"/>
    <hyperlink ref="X104" r:id="rId297" display="https://twitter.com/#!/net2ayurveda/status/1192524046061252608"/>
    <hyperlink ref="X105" r:id="rId298" display="https://twitter.com/#!/nrdc_af/status/1188626938811867137"/>
    <hyperlink ref="X106" r:id="rId299" display="https://twitter.com/#!/nrdc_af/status/1188849163246755841"/>
    <hyperlink ref="X107" r:id="rId300" display="https://twitter.com/#!/holisticpsy1/status/1185074139691913216"/>
    <hyperlink ref="X108" r:id="rId301" display="https://twitter.com/#!/robintress/status/1192220066659676160"/>
    <hyperlink ref="X109" r:id="rId302" display="https://twitter.com/#!/nschtein/status/1192534730412982272"/>
    <hyperlink ref="X110" r:id="rId303" display="https://twitter.com/#!/robintress/status/1192196272549244934"/>
    <hyperlink ref="X111" r:id="rId304" display="https://twitter.com/#!/robintress/status/1192196273920757761"/>
    <hyperlink ref="X112" r:id="rId305" display="https://twitter.com/#!/grayhairjoe/status/1192883524468129796"/>
    <hyperlink ref="X113" r:id="rId306" display="https://twitter.com/#!/tvickbredl/status/1192883352845635584"/>
    <hyperlink ref="X114" r:id="rId307" display="https://twitter.com/#!/nofrackkeely/status/1192984200628129792"/>
    <hyperlink ref="X115" r:id="rId308" display="https://twitter.com/#!/danbacher/status/1190788776479453184"/>
    <hyperlink ref="X116" r:id="rId309" display="https://twitter.com/#!/bigjmcc/status/1190339041067257858"/>
    <hyperlink ref="X117" r:id="rId310" display="https://twitter.com/#!/bigjmcc/status/1191335089285849090"/>
    <hyperlink ref="X118" r:id="rId311" display="https://twitter.com/#!/bigjmcc/status/1191795067587043335"/>
    <hyperlink ref="X119" r:id="rId312" display="https://twitter.com/#!/bigjmcc/status/1191797106304077824"/>
    <hyperlink ref="X120" r:id="rId313" display="https://twitter.com/#!/bigjmcc/status/1191880643006861312"/>
    <hyperlink ref="X121" r:id="rId314" display="https://twitter.com/#!/holisticpsy1/status/1192529285472563201"/>
    <hyperlink ref="X122" r:id="rId315" display="https://twitter.com/#!/holisticpsy1/status/1192529573977739267"/>
    <hyperlink ref="X123" r:id="rId316" display="https://twitter.com/#!/danbacher/status/1191465940749172736"/>
    <hyperlink ref="X124" r:id="rId317" display="https://twitter.com/#!/danbacher/status/1193020488890503168"/>
    <hyperlink ref="X125" r:id="rId318" display="https://twitter.com/#!/danbacher/status/1172195698344726528"/>
    <hyperlink ref="X126" r:id="rId319" display="https://twitter.com/#!/danbacher/status/1192377480415305729"/>
    <hyperlink ref="X127" r:id="rId320" display="https://twitter.com/#!/smartassredfish/status/1193351761534152704"/>
    <hyperlink ref="X128" r:id="rId321" display="https://twitter.com/#!/epsilonm/status/1190337547559489538"/>
    <hyperlink ref="X129" r:id="rId322" display="https://twitter.com/#!/epsilonm/status/1193619578120740865"/>
    <hyperlink ref="AZ74" r:id="rId323" display="https://api.twitter.com/1.1/geo/id/5d058f2e9fe1516c.json"/>
    <hyperlink ref="AZ76" r:id="rId324" display="https://api.twitter.com/1.1/geo/id/5d058f2e9fe1516c.json"/>
    <hyperlink ref="AZ78" r:id="rId325" display="https://api.twitter.com/1.1/geo/id/5d058f2e9fe1516c.json"/>
    <hyperlink ref="AZ81" r:id="rId326" display="https://api.twitter.com/1.1/geo/id/5d058f2e9fe1516c.json"/>
    <hyperlink ref="AZ120" r:id="rId327" display="https://api.twitter.com/1.1/geo/id/5d058f2e9fe1516c.json"/>
  </hyperlinks>
  <printOptions/>
  <pageMargins left="0.7" right="0.7" top="0.75" bottom="0.75" header="0.3" footer="0.3"/>
  <pageSetup horizontalDpi="600" verticalDpi="600" orientation="portrait" r:id="rId331"/>
  <legacyDrawing r:id="rId329"/>
  <tableParts>
    <tablePart r:id="rId33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2783</v>
      </c>
      <c r="B1" s="13" t="s">
        <v>34</v>
      </c>
    </row>
    <row r="2" spans="1:2" ht="15">
      <c r="A2" s="114" t="s">
        <v>268</v>
      </c>
      <c r="B2" s="78">
        <v>12833.5</v>
      </c>
    </row>
    <row r="3" spans="1:2" ht="15">
      <c r="A3" s="114" t="s">
        <v>271</v>
      </c>
      <c r="B3" s="78">
        <v>2491</v>
      </c>
    </row>
    <row r="4" spans="1:2" ht="15">
      <c r="A4" s="114" t="s">
        <v>255</v>
      </c>
      <c r="B4" s="78">
        <v>2481.166667</v>
      </c>
    </row>
    <row r="5" spans="1:2" ht="15">
      <c r="A5" s="114" t="s">
        <v>284</v>
      </c>
      <c r="B5" s="78">
        <v>1370</v>
      </c>
    </row>
    <row r="6" spans="1:2" ht="15">
      <c r="A6" s="114" t="s">
        <v>253</v>
      </c>
      <c r="B6" s="78">
        <v>1146.5</v>
      </c>
    </row>
    <row r="7" spans="1:2" ht="15">
      <c r="A7" s="114" t="s">
        <v>270</v>
      </c>
      <c r="B7" s="78">
        <v>1074</v>
      </c>
    </row>
    <row r="8" spans="1:2" ht="15">
      <c r="A8" s="114" t="s">
        <v>269</v>
      </c>
      <c r="B8" s="78">
        <v>932</v>
      </c>
    </row>
    <row r="9" spans="1:2" ht="15">
      <c r="A9" s="114" t="s">
        <v>289</v>
      </c>
      <c r="B9" s="78">
        <v>908</v>
      </c>
    </row>
    <row r="10" spans="1:2" ht="15">
      <c r="A10" s="114" t="s">
        <v>277</v>
      </c>
      <c r="B10" s="78">
        <v>702</v>
      </c>
    </row>
    <row r="11" spans="1:2" ht="15">
      <c r="A11" s="114" t="s">
        <v>275</v>
      </c>
      <c r="B11" s="78">
        <v>302.5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2785</v>
      </c>
      <c r="B25" t="s">
        <v>2784</v>
      </c>
    </row>
    <row r="26" spans="1:2" ht="15">
      <c r="A26" s="125" t="s">
        <v>2236</v>
      </c>
      <c r="B26" s="3"/>
    </row>
    <row r="27" spans="1:2" ht="15">
      <c r="A27" s="126" t="s">
        <v>2787</v>
      </c>
      <c r="B27" s="3"/>
    </row>
    <row r="28" spans="1:2" ht="15">
      <c r="A28" s="127" t="s">
        <v>2788</v>
      </c>
      <c r="B28" s="3"/>
    </row>
    <row r="29" spans="1:2" ht="15">
      <c r="A29" s="128" t="s">
        <v>2789</v>
      </c>
      <c r="B29" s="3">
        <v>1</v>
      </c>
    </row>
    <row r="30" spans="1:2" ht="15">
      <c r="A30" s="126" t="s">
        <v>2790</v>
      </c>
      <c r="B30" s="3"/>
    </row>
    <row r="31" spans="1:2" ht="15">
      <c r="A31" s="127" t="s">
        <v>2791</v>
      </c>
      <c r="B31" s="3"/>
    </row>
    <row r="32" spans="1:2" ht="15">
      <c r="A32" s="128" t="s">
        <v>2792</v>
      </c>
      <c r="B32" s="3">
        <v>1</v>
      </c>
    </row>
    <row r="33" spans="1:2" ht="15">
      <c r="A33" s="127" t="s">
        <v>2793</v>
      </c>
      <c r="B33" s="3"/>
    </row>
    <row r="34" spans="1:2" ht="15">
      <c r="A34" s="128" t="s">
        <v>2794</v>
      </c>
      <c r="B34" s="3">
        <v>1</v>
      </c>
    </row>
    <row r="35" spans="1:2" ht="15">
      <c r="A35" s="127" t="s">
        <v>2795</v>
      </c>
      <c r="B35" s="3"/>
    </row>
    <row r="36" spans="1:2" ht="15">
      <c r="A36" s="128" t="s">
        <v>2796</v>
      </c>
      <c r="B36" s="3">
        <v>1</v>
      </c>
    </row>
    <row r="37" spans="1:2" ht="15">
      <c r="A37" s="127" t="s">
        <v>2797</v>
      </c>
      <c r="B37" s="3"/>
    </row>
    <row r="38" spans="1:2" ht="15">
      <c r="A38" s="128" t="s">
        <v>2798</v>
      </c>
      <c r="B38" s="3">
        <v>1</v>
      </c>
    </row>
    <row r="39" spans="1:2" ht="15">
      <c r="A39" s="128" t="s">
        <v>2796</v>
      </c>
      <c r="B39" s="3">
        <v>2</v>
      </c>
    </row>
    <row r="40" spans="1:2" ht="15">
      <c r="A40" s="128" t="s">
        <v>2799</v>
      </c>
      <c r="B40" s="3">
        <v>1</v>
      </c>
    </row>
    <row r="41" spans="1:2" ht="15">
      <c r="A41" s="128" t="s">
        <v>2800</v>
      </c>
      <c r="B41" s="3">
        <v>1</v>
      </c>
    </row>
    <row r="42" spans="1:2" ht="15">
      <c r="A42" s="128" t="s">
        <v>2801</v>
      </c>
      <c r="B42" s="3">
        <v>1</v>
      </c>
    </row>
    <row r="43" spans="1:2" ht="15">
      <c r="A43" s="127" t="s">
        <v>2802</v>
      </c>
      <c r="B43" s="3"/>
    </row>
    <row r="44" spans="1:2" ht="15">
      <c r="A44" s="128" t="s">
        <v>2803</v>
      </c>
      <c r="B44" s="3">
        <v>1</v>
      </c>
    </row>
    <row r="45" spans="1:2" ht="15">
      <c r="A45" s="128" t="s">
        <v>2804</v>
      </c>
      <c r="B45" s="3">
        <v>1</v>
      </c>
    </row>
    <row r="46" spans="1:2" ht="15">
      <c r="A46" s="128" t="s">
        <v>2805</v>
      </c>
      <c r="B46" s="3">
        <v>1</v>
      </c>
    </row>
    <row r="47" spans="1:2" ht="15">
      <c r="A47" s="128" t="s">
        <v>2799</v>
      </c>
      <c r="B47" s="3">
        <v>1</v>
      </c>
    </row>
    <row r="48" spans="1:2" ht="15">
      <c r="A48" s="127" t="s">
        <v>2806</v>
      </c>
      <c r="B48" s="3"/>
    </row>
    <row r="49" spans="1:2" ht="15">
      <c r="A49" s="128" t="s">
        <v>2792</v>
      </c>
      <c r="B49" s="3">
        <v>1</v>
      </c>
    </row>
    <row r="50" spans="1:2" ht="15">
      <c r="A50" s="128" t="s">
        <v>2807</v>
      </c>
      <c r="B50" s="3">
        <v>1</v>
      </c>
    </row>
    <row r="51" spans="1:2" ht="15">
      <c r="A51" s="128" t="s">
        <v>2804</v>
      </c>
      <c r="B51" s="3">
        <v>1</v>
      </c>
    </row>
    <row r="52" spans="1:2" ht="15">
      <c r="A52" s="128" t="s">
        <v>2805</v>
      </c>
      <c r="B52" s="3">
        <v>1</v>
      </c>
    </row>
    <row r="53" spans="1:2" ht="15">
      <c r="A53" s="128" t="s">
        <v>2796</v>
      </c>
      <c r="B53" s="3">
        <v>3</v>
      </c>
    </row>
    <row r="54" spans="1:2" ht="15">
      <c r="A54" s="128" t="s">
        <v>2808</v>
      </c>
      <c r="B54" s="3">
        <v>2</v>
      </c>
    </row>
    <row r="55" spans="1:2" ht="15">
      <c r="A55" s="127" t="s">
        <v>2809</v>
      </c>
      <c r="B55" s="3"/>
    </row>
    <row r="56" spans="1:2" ht="15">
      <c r="A56" s="128" t="s">
        <v>2810</v>
      </c>
      <c r="B56" s="3">
        <v>1</v>
      </c>
    </row>
    <row r="57" spans="1:2" ht="15">
      <c r="A57" s="128" t="s">
        <v>2805</v>
      </c>
      <c r="B57" s="3">
        <v>1</v>
      </c>
    </row>
    <row r="58" spans="1:2" ht="15">
      <c r="A58" s="128" t="s">
        <v>2801</v>
      </c>
      <c r="B58" s="3">
        <v>2</v>
      </c>
    </row>
    <row r="59" spans="1:2" ht="15">
      <c r="A59" s="126" t="s">
        <v>2811</v>
      </c>
      <c r="B59" s="3"/>
    </row>
    <row r="60" spans="1:2" ht="15">
      <c r="A60" s="127" t="s">
        <v>2812</v>
      </c>
      <c r="B60" s="3"/>
    </row>
    <row r="61" spans="1:2" ht="15">
      <c r="A61" s="128" t="s">
        <v>2789</v>
      </c>
      <c r="B61" s="3">
        <v>2</v>
      </c>
    </row>
    <row r="62" spans="1:2" ht="15">
      <c r="A62" s="128" t="s">
        <v>2808</v>
      </c>
      <c r="B62" s="3">
        <v>3</v>
      </c>
    </row>
    <row r="63" spans="1:2" ht="15">
      <c r="A63" s="128" t="s">
        <v>2813</v>
      </c>
      <c r="B63" s="3">
        <v>3</v>
      </c>
    </row>
    <row r="64" spans="1:2" ht="15">
      <c r="A64" s="128" t="s">
        <v>2814</v>
      </c>
      <c r="B64" s="3">
        <v>1</v>
      </c>
    </row>
    <row r="65" spans="1:2" ht="15">
      <c r="A65" s="128" t="s">
        <v>2815</v>
      </c>
      <c r="B65" s="3">
        <v>1</v>
      </c>
    </row>
    <row r="66" spans="1:2" ht="15">
      <c r="A66" s="127" t="s">
        <v>2816</v>
      </c>
      <c r="B66" s="3"/>
    </row>
    <row r="67" spans="1:2" ht="15">
      <c r="A67" s="128" t="s">
        <v>2817</v>
      </c>
      <c r="B67" s="3">
        <v>1</v>
      </c>
    </row>
    <row r="68" spans="1:2" ht="15">
      <c r="A68" s="128" t="s">
        <v>2796</v>
      </c>
      <c r="B68" s="3">
        <v>2</v>
      </c>
    </row>
    <row r="69" spans="1:2" ht="15">
      <c r="A69" s="127" t="s">
        <v>2818</v>
      </c>
      <c r="B69" s="3"/>
    </row>
    <row r="70" spans="1:2" ht="15">
      <c r="A70" s="128" t="s">
        <v>2819</v>
      </c>
      <c r="B70" s="3">
        <v>1</v>
      </c>
    </row>
    <row r="71" spans="1:2" ht="15">
      <c r="A71" s="128" t="s">
        <v>2799</v>
      </c>
      <c r="B71" s="3">
        <v>1</v>
      </c>
    </row>
    <row r="72" spans="1:2" ht="15">
      <c r="A72" s="127" t="s">
        <v>2820</v>
      </c>
      <c r="B72" s="3"/>
    </row>
    <row r="73" spans="1:2" ht="15">
      <c r="A73" s="128" t="s">
        <v>2805</v>
      </c>
      <c r="B73" s="3">
        <v>1</v>
      </c>
    </row>
    <row r="74" spans="1:2" ht="15">
      <c r="A74" s="128" t="s">
        <v>2815</v>
      </c>
      <c r="B74" s="3">
        <v>1</v>
      </c>
    </row>
    <row r="75" spans="1:2" ht="15">
      <c r="A75" s="127" t="s">
        <v>2821</v>
      </c>
      <c r="B75" s="3"/>
    </row>
    <row r="76" spans="1:2" ht="15">
      <c r="A76" s="128" t="s">
        <v>2796</v>
      </c>
      <c r="B76" s="3">
        <v>1</v>
      </c>
    </row>
    <row r="77" spans="1:2" ht="15">
      <c r="A77" s="128" t="s">
        <v>2799</v>
      </c>
      <c r="B77" s="3">
        <v>1</v>
      </c>
    </row>
    <row r="78" spans="1:2" ht="15">
      <c r="A78" s="128" t="s">
        <v>2800</v>
      </c>
      <c r="B78" s="3">
        <v>1</v>
      </c>
    </row>
    <row r="79" spans="1:2" ht="15">
      <c r="A79" s="128" t="s">
        <v>2813</v>
      </c>
      <c r="B79" s="3">
        <v>6</v>
      </c>
    </row>
    <row r="80" spans="1:2" ht="15">
      <c r="A80" s="128" t="s">
        <v>2814</v>
      </c>
      <c r="B80" s="3">
        <v>1</v>
      </c>
    </row>
    <row r="81" spans="1:2" ht="15">
      <c r="A81" s="128" t="s">
        <v>2815</v>
      </c>
      <c r="B81" s="3">
        <v>2</v>
      </c>
    </row>
    <row r="82" spans="1:2" ht="15">
      <c r="A82" s="128" t="s">
        <v>2822</v>
      </c>
      <c r="B82" s="3">
        <v>2</v>
      </c>
    </row>
    <row r="83" spans="1:2" ht="15">
      <c r="A83" s="128" t="s">
        <v>2801</v>
      </c>
      <c r="B83" s="3">
        <v>1</v>
      </c>
    </row>
    <row r="84" spans="1:2" ht="15">
      <c r="A84" s="127" t="s">
        <v>2823</v>
      </c>
      <c r="B84" s="3"/>
    </row>
    <row r="85" spans="1:2" ht="15">
      <c r="A85" s="128" t="s">
        <v>2819</v>
      </c>
      <c r="B85" s="3">
        <v>2</v>
      </c>
    </row>
    <row r="86" spans="1:2" ht="15">
      <c r="A86" s="128" t="s">
        <v>2824</v>
      </c>
      <c r="B86" s="3">
        <v>3</v>
      </c>
    </row>
    <row r="87" spans="1:2" ht="15">
      <c r="A87" s="128" t="s">
        <v>2803</v>
      </c>
      <c r="B87" s="3">
        <v>1</v>
      </c>
    </row>
    <row r="88" spans="1:2" ht="15">
      <c r="A88" s="128" t="s">
        <v>2817</v>
      </c>
      <c r="B88" s="3">
        <v>1</v>
      </c>
    </row>
    <row r="89" spans="1:2" ht="15">
      <c r="A89" s="128" t="s">
        <v>2796</v>
      </c>
      <c r="B89" s="3">
        <v>3</v>
      </c>
    </row>
    <row r="90" spans="1:2" ht="15">
      <c r="A90" s="128" t="s">
        <v>2799</v>
      </c>
      <c r="B90" s="3">
        <v>3</v>
      </c>
    </row>
    <row r="91" spans="1:2" ht="15">
      <c r="A91" s="128" t="s">
        <v>2800</v>
      </c>
      <c r="B91" s="3">
        <v>2</v>
      </c>
    </row>
    <row r="92" spans="1:2" ht="15">
      <c r="A92" s="128" t="s">
        <v>2789</v>
      </c>
      <c r="B92" s="3">
        <v>1</v>
      </c>
    </row>
    <row r="93" spans="1:2" ht="15">
      <c r="A93" s="128" t="s">
        <v>2808</v>
      </c>
      <c r="B93" s="3">
        <v>1</v>
      </c>
    </row>
    <row r="94" spans="1:2" ht="15">
      <c r="A94" s="128" t="s">
        <v>2814</v>
      </c>
      <c r="B94" s="3">
        <v>3</v>
      </c>
    </row>
    <row r="95" spans="1:2" ht="15">
      <c r="A95" s="128" t="s">
        <v>2815</v>
      </c>
      <c r="B95" s="3">
        <v>6</v>
      </c>
    </row>
    <row r="96" spans="1:2" ht="15">
      <c r="A96" s="128" t="s">
        <v>2822</v>
      </c>
      <c r="B96" s="3">
        <v>6</v>
      </c>
    </row>
    <row r="97" spans="1:2" ht="15">
      <c r="A97" s="128" t="s">
        <v>2801</v>
      </c>
      <c r="B97" s="3">
        <v>4</v>
      </c>
    </row>
    <row r="98" spans="1:2" ht="15">
      <c r="A98" s="127" t="s">
        <v>2825</v>
      </c>
      <c r="B98" s="3"/>
    </row>
    <row r="99" spans="1:2" ht="15">
      <c r="A99" s="128" t="s">
        <v>2798</v>
      </c>
      <c r="B99" s="3">
        <v>4</v>
      </c>
    </row>
    <row r="100" spans="1:2" ht="15">
      <c r="A100" s="128" t="s">
        <v>2824</v>
      </c>
      <c r="B100" s="3">
        <v>3</v>
      </c>
    </row>
    <row r="101" spans="1:2" ht="15">
      <c r="A101" s="128" t="s">
        <v>2810</v>
      </c>
      <c r="B101" s="3">
        <v>1</v>
      </c>
    </row>
    <row r="102" spans="1:2" ht="15">
      <c r="A102" s="128" t="s">
        <v>2807</v>
      </c>
      <c r="B102" s="3">
        <v>1</v>
      </c>
    </row>
    <row r="103" spans="1:2" ht="15">
      <c r="A103" s="128" t="s">
        <v>2826</v>
      </c>
      <c r="B103" s="3">
        <v>1</v>
      </c>
    </row>
    <row r="104" spans="1:2" ht="15">
      <c r="A104" s="128" t="s">
        <v>2817</v>
      </c>
      <c r="B104" s="3">
        <v>2</v>
      </c>
    </row>
    <row r="105" spans="1:2" ht="15">
      <c r="A105" s="128" t="s">
        <v>2805</v>
      </c>
      <c r="B105" s="3">
        <v>2</v>
      </c>
    </row>
    <row r="106" spans="1:2" ht="15">
      <c r="A106" s="128" t="s">
        <v>2796</v>
      </c>
      <c r="B106" s="3">
        <v>3</v>
      </c>
    </row>
    <row r="107" spans="1:2" ht="15">
      <c r="A107" s="128" t="s">
        <v>2799</v>
      </c>
      <c r="B107" s="3">
        <v>3</v>
      </c>
    </row>
    <row r="108" spans="1:2" ht="15">
      <c r="A108" s="128" t="s">
        <v>2813</v>
      </c>
      <c r="B108" s="3">
        <v>5</v>
      </c>
    </row>
    <row r="109" spans="1:2" ht="15">
      <c r="A109" s="128" t="s">
        <v>2814</v>
      </c>
      <c r="B109" s="3">
        <v>1</v>
      </c>
    </row>
    <row r="110" spans="1:2" ht="15">
      <c r="A110" s="127" t="s">
        <v>2827</v>
      </c>
      <c r="B110" s="3"/>
    </row>
    <row r="111" spans="1:2" ht="15">
      <c r="A111" s="128" t="s">
        <v>2813</v>
      </c>
      <c r="B111" s="3">
        <v>2</v>
      </c>
    </row>
    <row r="112" spans="1:2" ht="15">
      <c r="A112" s="127" t="s">
        <v>2828</v>
      </c>
      <c r="B112" s="3"/>
    </row>
    <row r="113" spans="1:2" ht="15">
      <c r="A113" s="128" t="s">
        <v>2798</v>
      </c>
      <c r="B113" s="3">
        <v>1</v>
      </c>
    </row>
    <row r="114" spans="1:2" ht="15">
      <c r="A114" s="128" t="s">
        <v>2810</v>
      </c>
      <c r="B114" s="3">
        <v>1</v>
      </c>
    </row>
    <row r="115" spans="1:2" ht="15">
      <c r="A115" s="127" t="s">
        <v>2829</v>
      </c>
      <c r="B115" s="3"/>
    </row>
    <row r="116" spans="1:2" ht="15">
      <c r="A116" s="128" t="s">
        <v>2824</v>
      </c>
      <c r="B116" s="3">
        <v>1</v>
      </c>
    </row>
    <row r="117" spans="1:2" ht="15">
      <c r="A117" s="128" t="s">
        <v>2814</v>
      </c>
      <c r="B117" s="3">
        <v>1</v>
      </c>
    </row>
    <row r="118" spans="1:2" ht="15">
      <c r="A118" s="125" t="s">
        <v>2786</v>
      </c>
      <c r="B118" s="3">
        <v>127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955</v>
      </c>
      <c r="AE2" s="13" t="s">
        <v>956</v>
      </c>
      <c r="AF2" s="13" t="s">
        <v>957</v>
      </c>
      <c r="AG2" s="13" t="s">
        <v>958</v>
      </c>
      <c r="AH2" s="13" t="s">
        <v>959</v>
      </c>
      <c r="AI2" s="13" t="s">
        <v>960</v>
      </c>
      <c r="AJ2" s="13" t="s">
        <v>961</v>
      </c>
      <c r="AK2" s="13" t="s">
        <v>962</v>
      </c>
      <c r="AL2" s="13" t="s">
        <v>963</v>
      </c>
      <c r="AM2" s="13" t="s">
        <v>964</v>
      </c>
      <c r="AN2" s="13" t="s">
        <v>965</v>
      </c>
      <c r="AO2" s="13" t="s">
        <v>966</v>
      </c>
      <c r="AP2" s="13" t="s">
        <v>967</v>
      </c>
      <c r="AQ2" s="13" t="s">
        <v>968</v>
      </c>
      <c r="AR2" s="13" t="s">
        <v>969</v>
      </c>
      <c r="AS2" s="13" t="s">
        <v>192</v>
      </c>
      <c r="AT2" s="13" t="s">
        <v>970</v>
      </c>
      <c r="AU2" s="13" t="s">
        <v>971</v>
      </c>
      <c r="AV2" s="13" t="s">
        <v>972</v>
      </c>
      <c r="AW2" s="13" t="s">
        <v>973</v>
      </c>
      <c r="AX2" s="13" t="s">
        <v>974</v>
      </c>
      <c r="AY2" s="13" t="s">
        <v>975</v>
      </c>
      <c r="AZ2" s="13" t="s">
        <v>2068</v>
      </c>
      <c r="BA2" s="115" t="s">
        <v>2427</v>
      </c>
      <c r="BB2" s="115" t="s">
        <v>2435</v>
      </c>
      <c r="BC2" s="115" t="s">
        <v>2437</v>
      </c>
      <c r="BD2" s="115" t="s">
        <v>2443</v>
      </c>
      <c r="BE2" s="115" t="s">
        <v>2445</v>
      </c>
      <c r="BF2" s="115" t="s">
        <v>2454</v>
      </c>
      <c r="BG2" s="115" t="s">
        <v>2463</v>
      </c>
      <c r="BH2" s="115" t="s">
        <v>2502</v>
      </c>
      <c r="BI2" s="115" t="s">
        <v>2517</v>
      </c>
      <c r="BJ2" s="115" t="s">
        <v>2557</v>
      </c>
      <c r="BK2" s="115" t="s">
        <v>2739</v>
      </c>
      <c r="BL2" s="115" t="s">
        <v>2740</v>
      </c>
      <c r="BM2" s="115" t="s">
        <v>2741</v>
      </c>
      <c r="BN2" s="115" t="s">
        <v>2742</v>
      </c>
      <c r="BO2" s="115" t="s">
        <v>2743</v>
      </c>
      <c r="BP2" s="115" t="s">
        <v>2744</v>
      </c>
      <c r="BQ2" s="115" t="s">
        <v>2745</v>
      </c>
      <c r="BR2" s="115" t="s">
        <v>2746</v>
      </c>
      <c r="BS2" s="115" t="s">
        <v>2748</v>
      </c>
      <c r="BT2" s="3"/>
      <c r="BU2" s="3"/>
    </row>
    <row r="3" spans="1:73" ht="15" customHeight="1">
      <c r="A3" s="64" t="s">
        <v>212</v>
      </c>
      <c r="B3" s="65"/>
      <c r="C3" s="65" t="s">
        <v>64</v>
      </c>
      <c r="D3" s="66">
        <v>162.12225510962728</v>
      </c>
      <c r="E3" s="68"/>
      <c r="F3" s="100" t="s">
        <v>576</v>
      </c>
      <c r="G3" s="65"/>
      <c r="H3" s="69" t="s">
        <v>212</v>
      </c>
      <c r="I3" s="70"/>
      <c r="J3" s="70"/>
      <c r="K3" s="69" t="s">
        <v>1849</v>
      </c>
      <c r="L3" s="73">
        <v>3.337164452409709</v>
      </c>
      <c r="M3" s="74">
        <v>2750.05029296875</v>
      </c>
      <c r="N3" s="74">
        <v>3185.93701171875</v>
      </c>
      <c r="O3" s="75"/>
      <c r="P3" s="76"/>
      <c r="Q3" s="76"/>
      <c r="R3" s="48"/>
      <c r="S3" s="48">
        <v>0</v>
      </c>
      <c r="T3" s="48">
        <v>4</v>
      </c>
      <c r="U3" s="49">
        <v>3</v>
      </c>
      <c r="V3" s="49">
        <v>0.003484</v>
      </c>
      <c r="W3" s="49">
        <v>0.013079</v>
      </c>
      <c r="X3" s="49">
        <v>1.43524</v>
      </c>
      <c r="Y3" s="49">
        <v>0.25</v>
      </c>
      <c r="Z3" s="49">
        <v>0</v>
      </c>
      <c r="AA3" s="71">
        <v>3</v>
      </c>
      <c r="AB3" s="71"/>
      <c r="AC3" s="72"/>
      <c r="AD3" s="78" t="s">
        <v>976</v>
      </c>
      <c r="AE3" s="78">
        <v>104</v>
      </c>
      <c r="AF3" s="78">
        <v>54</v>
      </c>
      <c r="AG3" s="78">
        <v>656</v>
      </c>
      <c r="AH3" s="78">
        <v>148</v>
      </c>
      <c r="AI3" s="78"/>
      <c r="AJ3" s="78"/>
      <c r="AK3" s="78"/>
      <c r="AL3" s="78"/>
      <c r="AM3" s="78"/>
      <c r="AN3" s="80">
        <v>42454.74041666667</v>
      </c>
      <c r="AO3" s="83" t="s">
        <v>1463</v>
      </c>
      <c r="AP3" s="78" t="b">
        <v>1</v>
      </c>
      <c r="AQ3" s="78" t="b">
        <v>0</v>
      </c>
      <c r="AR3" s="78" t="b">
        <v>0</v>
      </c>
      <c r="AS3" s="78"/>
      <c r="AT3" s="78">
        <v>1</v>
      </c>
      <c r="AU3" s="78"/>
      <c r="AV3" s="78" t="b">
        <v>0</v>
      </c>
      <c r="AW3" s="78" t="s">
        <v>1695</v>
      </c>
      <c r="AX3" s="83" t="s">
        <v>1696</v>
      </c>
      <c r="AY3" s="78" t="s">
        <v>66</v>
      </c>
      <c r="AZ3" s="78" t="str">
        <f>REPLACE(INDEX(GroupVertices[Group],MATCH(Vertices[[#This Row],[Vertex]],GroupVertices[Vertex],0)),1,1,"")</f>
        <v>1</v>
      </c>
      <c r="BA3" s="48"/>
      <c r="BB3" s="48"/>
      <c r="BC3" s="48"/>
      <c r="BD3" s="48"/>
      <c r="BE3" s="48" t="s">
        <v>522</v>
      </c>
      <c r="BF3" s="48" t="s">
        <v>522</v>
      </c>
      <c r="BG3" s="116" t="s">
        <v>2464</v>
      </c>
      <c r="BH3" s="116" t="s">
        <v>2464</v>
      </c>
      <c r="BI3" s="116" t="s">
        <v>2518</v>
      </c>
      <c r="BJ3" s="116" t="s">
        <v>2518</v>
      </c>
      <c r="BK3" s="116">
        <v>0</v>
      </c>
      <c r="BL3" s="120">
        <v>0</v>
      </c>
      <c r="BM3" s="116">
        <v>0</v>
      </c>
      <c r="BN3" s="120">
        <v>0</v>
      </c>
      <c r="BO3" s="116">
        <v>0</v>
      </c>
      <c r="BP3" s="120">
        <v>0</v>
      </c>
      <c r="BQ3" s="116">
        <v>15</v>
      </c>
      <c r="BR3" s="120">
        <v>100</v>
      </c>
      <c r="BS3" s="116">
        <v>15</v>
      </c>
      <c r="BT3" s="3"/>
      <c r="BU3" s="3"/>
    </row>
    <row r="4" spans="1:76" ht="15">
      <c r="A4" s="64" t="s">
        <v>292</v>
      </c>
      <c r="B4" s="65"/>
      <c r="C4" s="65" t="s">
        <v>64</v>
      </c>
      <c r="D4" s="66">
        <v>213.55639036570483</v>
      </c>
      <c r="E4" s="68"/>
      <c r="F4" s="100" t="s">
        <v>1614</v>
      </c>
      <c r="G4" s="65"/>
      <c r="H4" s="69" t="s">
        <v>292</v>
      </c>
      <c r="I4" s="70"/>
      <c r="J4" s="70"/>
      <c r="K4" s="69" t="s">
        <v>1850</v>
      </c>
      <c r="L4" s="73">
        <v>1</v>
      </c>
      <c r="M4" s="74">
        <v>2411.436279296875</v>
      </c>
      <c r="N4" s="74">
        <v>816.197509765625</v>
      </c>
      <c r="O4" s="75"/>
      <c r="P4" s="76"/>
      <c r="Q4" s="76"/>
      <c r="R4" s="86"/>
      <c r="S4" s="48">
        <v>2</v>
      </c>
      <c r="T4" s="48">
        <v>0</v>
      </c>
      <c r="U4" s="49">
        <v>0</v>
      </c>
      <c r="V4" s="49">
        <v>0.00346</v>
      </c>
      <c r="W4" s="49">
        <v>0.011027</v>
      </c>
      <c r="X4" s="49">
        <v>0.764936</v>
      </c>
      <c r="Y4" s="49">
        <v>0.5</v>
      </c>
      <c r="Z4" s="49">
        <v>0</v>
      </c>
      <c r="AA4" s="71">
        <v>4</v>
      </c>
      <c r="AB4" s="71"/>
      <c r="AC4" s="72"/>
      <c r="AD4" s="78" t="s">
        <v>977</v>
      </c>
      <c r="AE4" s="78">
        <v>2012</v>
      </c>
      <c r="AF4" s="78">
        <v>21931</v>
      </c>
      <c r="AG4" s="78">
        <v>20531</v>
      </c>
      <c r="AH4" s="78">
        <v>8378</v>
      </c>
      <c r="AI4" s="78"/>
      <c r="AJ4" s="78" t="s">
        <v>1127</v>
      </c>
      <c r="AK4" s="78" t="s">
        <v>1270</v>
      </c>
      <c r="AL4" s="83" t="s">
        <v>1366</v>
      </c>
      <c r="AM4" s="78"/>
      <c r="AN4" s="80">
        <v>39862.94865740741</v>
      </c>
      <c r="AO4" s="83" t="s">
        <v>1464</v>
      </c>
      <c r="AP4" s="78" t="b">
        <v>0</v>
      </c>
      <c r="AQ4" s="78" t="b">
        <v>0</v>
      </c>
      <c r="AR4" s="78" t="b">
        <v>0</v>
      </c>
      <c r="AS4" s="78"/>
      <c r="AT4" s="78">
        <v>648</v>
      </c>
      <c r="AU4" s="83" t="s">
        <v>1597</v>
      </c>
      <c r="AV4" s="78" t="b">
        <v>0</v>
      </c>
      <c r="AW4" s="78" t="s">
        <v>1695</v>
      </c>
      <c r="AX4" s="83" t="s">
        <v>1697</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293</v>
      </c>
      <c r="B5" s="65"/>
      <c r="C5" s="65" t="s">
        <v>64</v>
      </c>
      <c r="D5" s="66">
        <v>168.36666993982072</v>
      </c>
      <c r="E5" s="68"/>
      <c r="F5" s="100" t="s">
        <v>1615</v>
      </c>
      <c r="G5" s="65"/>
      <c r="H5" s="69" t="s">
        <v>293</v>
      </c>
      <c r="I5" s="70"/>
      <c r="J5" s="70"/>
      <c r="K5" s="69" t="s">
        <v>1851</v>
      </c>
      <c r="L5" s="73">
        <v>1</v>
      </c>
      <c r="M5" s="74">
        <v>3240.26806640625</v>
      </c>
      <c r="N5" s="74">
        <v>5608.22607421875</v>
      </c>
      <c r="O5" s="75"/>
      <c r="P5" s="76"/>
      <c r="Q5" s="76"/>
      <c r="R5" s="86"/>
      <c r="S5" s="48">
        <v>2</v>
      </c>
      <c r="T5" s="48">
        <v>0</v>
      </c>
      <c r="U5" s="49">
        <v>0</v>
      </c>
      <c r="V5" s="49">
        <v>0.00346</v>
      </c>
      <c r="W5" s="49">
        <v>0.011027</v>
      </c>
      <c r="X5" s="49">
        <v>0.764936</v>
      </c>
      <c r="Y5" s="49">
        <v>0.5</v>
      </c>
      <c r="Z5" s="49">
        <v>0</v>
      </c>
      <c r="AA5" s="71">
        <v>5</v>
      </c>
      <c r="AB5" s="71"/>
      <c r="AC5" s="72"/>
      <c r="AD5" s="78" t="s">
        <v>978</v>
      </c>
      <c r="AE5" s="78">
        <v>1147</v>
      </c>
      <c r="AF5" s="78">
        <v>2710</v>
      </c>
      <c r="AG5" s="78">
        <v>9491</v>
      </c>
      <c r="AH5" s="78">
        <v>4209</v>
      </c>
      <c r="AI5" s="78"/>
      <c r="AJ5" s="78" t="s">
        <v>1128</v>
      </c>
      <c r="AK5" s="78" t="s">
        <v>1271</v>
      </c>
      <c r="AL5" s="83" t="s">
        <v>1367</v>
      </c>
      <c r="AM5" s="78"/>
      <c r="AN5" s="80">
        <v>39767.65146990741</v>
      </c>
      <c r="AO5" s="83" t="s">
        <v>1465</v>
      </c>
      <c r="AP5" s="78" t="b">
        <v>0</v>
      </c>
      <c r="AQ5" s="78" t="b">
        <v>0</v>
      </c>
      <c r="AR5" s="78" t="b">
        <v>1</v>
      </c>
      <c r="AS5" s="78"/>
      <c r="AT5" s="78">
        <v>97</v>
      </c>
      <c r="AU5" s="83" t="s">
        <v>1598</v>
      </c>
      <c r="AV5" s="78" t="b">
        <v>1</v>
      </c>
      <c r="AW5" s="78" t="s">
        <v>1695</v>
      </c>
      <c r="AX5" s="83" t="s">
        <v>1698</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294</v>
      </c>
      <c r="B6" s="65"/>
      <c r="C6" s="65" t="s">
        <v>64</v>
      </c>
      <c r="D6" s="66">
        <v>163.1073491660471</v>
      </c>
      <c r="E6" s="68"/>
      <c r="F6" s="100" t="s">
        <v>1616</v>
      </c>
      <c r="G6" s="65"/>
      <c r="H6" s="69" t="s">
        <v>294</v>
      </c>
      <c r="I6" s="70"/>
      <c r="J6" s="70"/>
      <c r="K6" s="69" t="s">
        <v>1852</v>
      </c>
      <c r="L6" s="73">
        <v>1</v>
      </c>
      <c r="M6" s="74">
        <v>3052.745361328125</v>
      </c>
      <c r="N6" s="74">
        <v>1825.35302734375</v>
      </c>
      <c r="O6" s="75"/>
      <c r="P6" s="76"/>
      <c r="Q6" s="76"/>
      <c r="R6" s="86"/>
      <c r="S6" s="48">
        <v>2</v>
      </c>
      <c r="T6" s="48">
        <v>0</v>
      </c>
      <c r="U6" s="49">
        <v>0</v>
      </c>
      <c r="V6" s="49">
        <v>0.00346</v>
      </c>
      <c r="W6" s="49">
        <v>0.011027</v>
      </c>
      <c r="X6" s="49">
        <v>0.764936</v>
      </c>
      <c r="Y6" s="49">
        <v>0.5</v>
      </c>
      <c r="Z6" s="49">
        <v>0</v>
      </c>
      <c r="AA6" s="71">
        <v>6</v>
      </c>
      <c r="AB6" s="71"/>
      <c r="AC6" s="72"/>
      <c r="AD6" s="78" t="s">
        <v>979</v>
      </c>
      <c r="AE6" s="78">
        <v>76</v>
      </c>
      <c r="AF6" s="78">
        <v>473</v>
      </c>
      <c r="AG6" s="78">
        <v>535</v>
      </c>
      <c r="AH6" s="78">
        <v>59</v>
      </c>
      <c r="AI6" s="78"/>
      <c r="AJ6" s="78" t="s">
        <v>1129</v>
      </c>
      <c r="AK6" s="78" t="s">
        <v>1271</v>
      </c>
      <c r="AL6" s="83" t="s">
        <v>1368</v>
      </c>
      <c r="AM6" s="78"/>
      <c r="AN6" s="80">
        <v>40999.74765046296</v>
      </c>
      <c r="AO6" s="83" t="s">
        <v>1466</v>
      </c>
      <c r="AP6" s="78" t="b">
        <v>0</v>
      </c>
      <c r="AQ6" s="78" t="b">
        <v>0</v>
      </c>
      <c r="AR6" s="78" t="b">
        <v>0</v>
      </c>
      <c r="AS6" s="78" t="s">
        <v>922</v>
      </c>
      <c r="AT6" s="78">
        <v>7</v>
      </c>
      <c r="AU6" s="83" t="s">
        <v>1597</v>
      </c>
      <c r="AV6" s="78" t="b">
        <v>0</v>
      </c>
      <c r="AW6" s="78" t="s">
        <v>1695</v>
      </c>
      <c r="AX6" s="83" t="s">
        <v>1699</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268</v>
      </c>
      <c r="B7" s="65"/>
      <c r="C7" s="65" t="s">
        <v>64</v>
      </c>
      <c r="D7" s="66">
        <v>174.11501115210348</v>
      </c>
      <c r="E7" s="68"/>
      <c r="F7" s="100" t="s">
        <v>624</v>
      </c>
      <c r="G7" s="65"/>
      <c r="H7" s="69" t="s">
        <v>268</v>
      </c>
      <c r="I7" s="70"/>
      <c r="J7" s="70"/>
      <c r="K7" s="69" t="s">
        <v>1853</v>
      </c>
      <c r="L7" s="73">
        <v>9999</v>
      </c>
      <c r="M7" s="74">
        <v>2028.5797119140625</v>
      </c>
      <c r="N7" s="74">
        <v>4982.7001953125</v>
      </c>
      <c r="O7" s="75"/>
      <c r="P7" s="76"/>
      <c r="Q7" s="76"/>
      <c r="R7" s="86"/>
      <c r="S7" s="48">
        <v>17</v>
      </c>
      <c r="T7" s="48">
        <v>63</v>
      </c>
      <c r="U7" s="49">
        <v>12833.5</v>
      </c>
      <c r="V7" s="49">
        <v>0.005814</v>
      </c>
      <c r="W7" s="49">
        <v>0.094387</v>
      </c>
      <c r="X7" s="49">
        <v>28.442268</v>
      </c>
      <c r="Y7" s="49">
        <v>0.0035885167464114833</v>
      </c>
      <c r="Z7" s="49">
        <v>0.012987012987012988</v>
      </c>
      <c r="AA7" s="71">
        <v>7</v>
      </c>
      <c r="AB7" s="71"/>
      <c r="AC7" s="72"/>
      <c r="AD7" s="78" t="s">
        <v>980</v>
      </c>
      <c r="AE7" s="78">
        <v>5669</v>
      </c>
      <c r="AF7" s="78">
        <v>5155</v>
      </c>
      <c r="AG7" s="78">
        <v>90206</v>
      </c>
      <c r="AH7" s="78">
        <v>31244</v>
      </c>
      <c r="AI7" s="78"/>
      <c r="AJ7" s="78" t="s">
        <v>1130</v>
      </c>
      <c r="AK7" s="78" t="s">
        <v>1272</v>
      </c>
      <c r="AL7" s="83" t="s">
        <v>1369</v>
      </c>
      <c r="AM7" s="78"/>
      <c r="AN7" s="80">
        <v>40315.62128472222</v>
      </c>
      <c r="AO7" s="83" t="s">
        <v>1467</v>
      </c>
      <c r="AP7" s="78" t="b">
        <v>0</v>
      </c>
      <c r="AQ7" s="78" t="b">
        <v>0</v>
      </c>
      <c r="AR7" s="78" t="b">
        <v>1</v>
      </c>
      <c r="AS7" s="78"/>
      <c r="AT7" s="78">
        <v>173</v>
      </c>
      <c r="AU7" s="83" t="s">
        <v>1599</v>
      </c>
      <c r="AV7" s="78" t="b">
        <v>0</v>
      </c>
      <c r="AW7" s="78" t="s">
        <v>1695</v>
      </c>
      <c r="AX7" s="83" t="s">
        <v>1700</v>
      </c>
      <c r="AY7" s="78" t="s">
        <v>66</v>
      </c>
      <c r="AZ7" s="78" t="str">
        <f>REPLACE(INDEX(GroupVertices[Group],MATCH(Vertices[[#This Row],[Vertex]],GroupVertices[Vertex],0)),1,1,"")</f>
        <v>1</v>
      </c>
      <c r="BA7" s="48" t="s">
        <v>2428</v>
      </c>
      <c r="BB7" s="48" t="s">
        <v>2428</v>
      </c>
      <c r="BC7" s="48" t="s">
        <v>2438</v>
      </c>
      <c r="BD7" s="48" t="s">
        <v>2438</v>
      </c>
      <c r="BE7" s="48" t="s">
        <v>2446</v>
      </c>
      <c r="BF7" s="48" t="s">
        <v>2455</v>
      </c>
      <c r="BG7" s="116" t="s">
        <v>2465</v>
      </c>
      <c r="BH7" s="116" t="s">
        <v>2503</v>
      </c>
      <c r="BI7" s="116" t="s">
        <v>2519</v>
      </c>
      <c r="BJ7" s="116" t="s">
        <v>2519</v>
      </c>
      <c r="BK7" s="116">
        <v>4</v>
      </c>
      <c r="BL7" s="120">
        <v>0.91324200913242</v>
      </c>
      <c r="BM7" s="116">
        <v>5</v>
      </c>
      <c r="BN7" s="120">
        <v>1.1415525114155252</v>
      </c>
      <c r="BO7" s="116">
        <v>0</v>
      </c>
      <c r="BP7" s="120">
        <v>0</v>
      </c>
      <c r="BQ7" s="116">
        <v>429</v>
      </c>
      <c r="BR7" s="120">
        <v>97.94520547945206</v>
      </c>
      <c r="BS7" s="116">
        <v>438</v>
      </c>
      <c r="BT7" s="2"/>
      <c r="BU7" s="3"/>
      <c r="BV7" s="3"/>
      <c r="BW7" s="3"/>
      <c r="BX7" s="3"/>
    </row>
    <row r="8" spans="1:76" ht="15">
      <c r="A8" s="64" t="s">
        <v>213</v>
      </c>
      <c r="B8" s="65"/>
      <c r="C8" s="65" t="s">
        <v>64</v>
      </c>
      <c r="D8" s="66">
        <v>162.50077573751176</v>
      </c>
      <c r="E8" s="68"/>
      <c r="F8" s="100" t="s">
        <v>577</v>
      </c>
      <c r="G8" s="65"/>
      <c r="H8" s="69" t="s">
        <v>213</v>
      </c>
      <c r="I8" s="70"/>
      <c r="J8" s="70"/>
      <c r="K8" s="69" t="s">
        <v>1854</v>
      </c>
      <c r="L8" s="73">
        <v>1</v>
      </c>
      <c r="M8" s="74">
        <v>6678.18212890625</v>
      </c>
      <c r="N8" s="74">
        <v>7477.193359375</v>
      </c>
      <c r="O8" s="75"/>
      <c r="P8" s="76"/>
      <c r="Q8" s="76"/>
      <c r="R8" s="86"/>
      <c r="S8" s="48">
        <v>1</v>
      </c>
      <c r="T8" s="48">
        <v>1</v>
      </c>
      <c r="U8" s="49">
        <v>0</v>
      </c>
      <c r="V8" s="49">
        <v>0</v>
      </c>
      <c r="W8" s="49">
        <v>0</v>
      </c>
      <c r="X8" s="49">
        <v>0.999996</v>
      </c>
      <c r="Y8" s="49">
        <v>0</v>
      </c>
      <c r="Z8" s="49" t="s">
        <v>2071</v>
      </c>
      <c r="AA8" s="71">
        <v>8</v>
      </c>
      <c r="AB8" s="71"/>
      <c r="AC8" s="72"/>
      <c r="AD8" s="78" t="s">
        <v>981</v>
      </c>
      <c r="AE8" s="78">
        <v>347</v>
      </c>
      <c r="AF8" s="78">
        <v>215</v>
      </c>
      <c r="AG8" s="78">
        <v>6902</v>
      </c>
      <c r="AH8" s="78">
        <v>22152</v>
      </c>
      <c r="AI8" s="78"/>
      <c r="AJ8" s="78" t="s">
        <v>1131</v>
      </c>
      <c r="AK8" s="78" t="s">
        <v>1273</v>
      </c>
      <c r="AL8" s="78"/>
      <c r="AM8" s="78"/>
      <c r="AN8" s="80">
        <v>42080.15056712963</v>
      </c>
      <c r="AO8" s="83" t="s">
        <v>1468</v>
      </c>
      <c r="AP8" s="78" t="b">
        <v>0</v>
      </c>
      <c r="AQ8" s="78" t="b">
        <v>0</v>
      </c>
      <c r="AR8" s="78" t="b">
        <v>0</v>
      </c>
      <c r="AS8" s="78"/>
      <c r="AT8" s="78">
        <v>1</v>
      </c>
      <c r="AU8" s="83" t="s">
        <v>1597</v>
      </c>
      <c r="AV8" s="78" t="b">
        <v>0</v>
      </c>
      <c r="AW8" s="78" t="s">
        <v>1695</v>
      </c>
      <c r="AX8" s="83" t="s">
        <v>1701</v>
      </c>
      <c r="AY8" s="78" t="s">
        <v>66</v>
      </c>
      <c r="AZ8" s="78" t="str">
        <f>REPLACE(INDEX(GroupVertices[Group],MATCH(Vertices[[#This Row],[Vertex]],GroupVertices[Vertex],0)),1,1,"")</f>
        <v>4</v>
      </c>
      <c r="BA8" s="48" t="s">
        <v>451</v>
      </c>
      <c r="BB8" s="48" t="s">
        <v>451</v>
      </c>
      <c r="BC8" s="48" t="s">
        <v>498</v>
      </c>
      <c r="BD8" s="48" t="s">
        <v>498</v>
      </c>
      <c r="BE8" s="48"/>
      <c r="BF8" s="48"/>
      <c r="BG8" s="116" t="s">
        <v>2466</v>
      </c>
      <c r="BH8" s="116" t="s">
        <v>2466</v>
      </c>
      <c r="BI8" s="116" t="s">
        <v>2520</v>
      </c>
      <c r="BJ8" s="116" t="s">
        <v>2520</v>
      </c>
      <c r="BK8" s="116">
        <v>0</v>
      </c>
      <c r="BL8" s="120">
        <v>0</v>
      </c>
      <c r="BM8" s="116">
        <v>0</v>
      </c>
      <c r="BN8" s="120">
        <v>0</v>
      </c>
      <c r="BO8" s="116">
        <v>0</v>
      </c>
      <c r="BP8" s="120">
        <v>0</v>
      </c>
      <c r="BQ8" s="116">
        <v>11</v>
      </c>
      <c r="BR8" s="120">
        <v>100</v>
      </c>
      <c r="BS8" s="116">
        <v>11</v>
      </c>
      <c r="BT8" s="2"/>
      <c r="BU8" s="3"/>
      <c r="BV8" s="3"/>
      <c r="BW8" s="3"/>
      <c r="BX8" s="3"/>
    </row>
    <row r="9" spans="1:76" ht="15">
      <c r="A9" s="64" t="s">
        <v>214</v>
      </c>
      <c r="B9" s="65"/>
      <c r="C9" s="65" t="s">
        <v>64</v>
      </c>
      <c r="D9" s="66">
        <v>162.4208397042939</v>
      </c>
      <c r="E9" s="68"/>
      <c r="F9" s="100" t="s">
        <v>578</v>
      </c>
      <c r="G9" s="65"/>
      <c r="H9" s="69" t="s">
        <v>214</v>
      </c>
      <c r="I9" s="70"/>
      <c r="J9" s="70"/>
      <c r="K9" s="69" t="s">
        <v>1855</v>
      </c>
      <c r="L9" s="73">
        <v>1</v>
      </c>
      <c r="M9" s="74">
        <v>1113.7572021484375</v>
      </c>
      <c r="N9" s="74">
        <v>3269.162109375</v>
      </c>
      <c r="O9" s="75"/>
      <c r="P9" s="76"/>
      <c r="Q9" s="76"/>
      <c r="R9" s="86"/>
      <c r="S9" s="48">
        <v>0</v>
      </c>
      <c r="T9" s="48">
        <v>2</v>
      </c>
      <c r="U9" s="49">
        <v>0</v>
      </c>
      <c r="V9" s="49">
        <v>0.00346</v>
      </c>
      <c r="W9" s="49">
        <v>0.010792</v>
      </c>
      <c r="X9" s="49">
        <v>0.799908</v>
      </c>
      <c r="Y9" s="49">
        <v>0.5</v>
      </c>
      <c r="Z9" s="49">
        <v>0</v>
      </c>
      <c r="AA9" s="71">
        <v>9</v>
      </c>
      <c r="AB9" s="71"/>
      <c r="AC9" s="72"/>
      <c r="AD9" s="78" t="s">
        <v>982</v>
      </c>
      <c r="AE9" s="78">
        <v>871</v>
      </c>
      <c r="AF9" s="78">
        <v>181</v>
      </c>
      <c r="AG9" s="78">
        <v>28743</v>
      </c>
      <c r="AH9" s="78">
        <v>33573</v>
      </c>
      <c r="AI9" s="78"/>
      <c r="AJ9" s="78"/>
      <c r="AK9" s="78"/>
      <c r="AL9" s="78"/>
      <c r="AM9" s="78"/>
      <c r="AN9" s="80">
        <v>41601.7181712963</v>
      </c>
      <c r="AO9" s="78"/>
      <c r="AP9" s="78" t="b">
        <v>1</v>
      </c>
      <c r="AQ9" s="78" t="b">
        <v>0</v>
      </c>
      <c r="AR9" s="78" t="b">
        <v>0</v>
      </c>
      <c r="AS9" s="78"/>
      <c r="AT9" s="78">
        <v>2</v>
      </c>
      <c r="AU9" s="83" t="s">
        <v>1597</v>
      </c>
      <c r="AV9" s="78" t="b">
        <v>0</v>
      </c>
      <c r="AW9" s="78" t="s">
        <v>1695</v>
      </c>
      <c r="AX9" s="83" t="s">
        <v>1702</v>
      </c>
      <c r="AY9" s="78" t="s">
        <v>66</v>
      </c>
      <c r="AZ9" s="78" t="str">
        <f>REPLACE(INDEX(GroupVertices[Group],MATCH(Vertices[[#This Row],[Vertex]],GroupVertices[Vertex],0)),1,1,"")</f>
        <v>1</v>
      </c>
      <c r="BA9" s="48"/>
      <c r="BB9" s="48"/>
      <c r="BC9" s="48"/>
      <c r="BD9" s="48"/>
      <c r="BE9" s="48" t="s">
        <v>523</v>
      </c>
      <c r="BF9" s="48" t="s">
        <v>523</v>
      </c>
      <c r="BG9" s="116" t="s">
        <v>2467</v>
      </c>
      <c r="BH9" s="116" t="s">
        <v>2467</v>
      </c>
      <c r="BI9" s="116" t="s">
        <v>2521</v>
      </c>
      <c r="BJ9" s="116" t="s">
        <v>2521</v>
      </c>
      <c r="BK9" s="116">
        <v>1</v>
      </c>
      <c r="BL9" s="120">
        <v>5.555555555555555</v>
      </c>
      <c r="BM9" s="116">
        <v>0</v>
      </c>
      <c r="BN9" s="120">
        <v>0</v>
      </c>
      <c r="BO9" s="116">
        <v>0</v>
      </c>
      <c r="BP9" s="120">
        <v>0</v>
      </c>
      <c r="BQ9" s="116">
        <v>17</v>
      </c>
      <c r="BR9" s="120">
        <v>94.44444444444444</v>
      </c>
      <c r="BS9" s="116">
        <v>18</v>
      </c>
      <c r="BT9" s="2"/>
      <c r="BU9" s="3"/>
      <c r="BV9" s="3"/>
      <c r="BW9" s="3"/>
      <c r="BX9" s="3"/>
    </row>
    <row r="10" spans="1:76" ht="15">
      <c r="A10" s="64" t="s">
        <v>295</v>
      </c>
      <c r="B10" s="65"/>
      <c r="C10" s="65" t="s">
        <v>64</v>
      </c>
      <c r="D10" s="66">
        <v>181.98871042406049</v>
      </c>
      <c r="E10" s="68"/>
      <c r="F10" s="100" t="s">
        <v>1617</v>
      </c>
      <c r="G10" s="65"/>
      <c r="H10" s="69" t="s">
        <v>295</v>
      </c>
      <c r="I10" s="70"/>
      <c r="J10" s="70"/>
      <c r="K10" s="69" t="s">
        <v>1856</v>
      </c>
      <c r="L10" s="73">
        <v>1</v>
      </c>
      <c r="M10" s="74">
        <v>909.5498657226562</v>
      </c>
      <c r="N10" s="74">
        <v>2110.783203125</v>
      </c>
      <c r="O10" s="75"/>
      <c r="P10" s="76"/>
      <c r="Q10" s="76"/>
      <c r="R10" s="86"/>
      <c r="S10" s="48">
        <v>2</v>
      </c>
      <c r="T10" s="48">
        <v>0</v>
      </c>
      <c r="U10" s="49">
        <v>0</v>
      </c>
      <c r="V10" s="49">
        <v>0.00346</v>
      </c>
      <c r="W10" s="49">
        <v>0.010792</v>
      </c>
      <c r="X10" s="49">
        <v>0.799908</v>
      </c>
      <c r="Y10" s="49">
        <v>0.5</v>
      </c>
      <c r="Z10" s="49">
        <v>0</v>
      </c>
      <c r="AA10" s="71">
        <v>10</v>
      </c>
      <c r="AB10" s="71"/>
      <c r="AC10" s="72"/>
      <c r="AD10" s="78" t="s">
        <v>983</v>
      </c>
      <c r="AE10" s="78">
        <v>1862</v>
      </c>
      <c r="AF10" s="78">
        <v>8504</v>
      </c>
      <c r="AG10" s="78">
        <v>18449</v>
      </c>
      <c r="AH10" s="78">
        <v>503</v>
      </c>
      <c r="AI10" s="78"/>
      <c r="AJ10" s="78" t="s">
        <v>1132</v>
      </c>
      <c r="AK10" s="78" t="s">
        <v>1274</v>
      </c>
      <c r="AL10" s="83" t="s">
        <v>1370</v>
      </c>
      <c r="AM10" s="78"/>
      <c r="AN10" s="80">
        <v>39876.88429398148</v>
      </c>
      <c r="AO10" s="83" t="s">
        <v>1469</v>
      </c>
      <c r="AP10" s="78" t="b">
        <v>0</v>
      </c>
      <c r="AQ10" s="78" t="b">
        <v>0</v>
      </c>
      <c r="AR10" s="78" t="b">
        <v>0</v>
      </c>
      <c r="AS10" s="78"/>
      <c r="AT10" s="78">
        <v>155</v>
      </c>
      <c r="AU10" s="83" t="s">
        <v>1597</v>
      </c>
      <c r="AV10" s="78" t="b">
        <v>1</v>
      </c>
      <c r="AW10" s="78" t="s">
        <v>1695</v>
      </c>
      <c r="AX10" s="83" t="s">
        <v>1703</v>
      </c>
      <c r="AY10" s="78" t="s">
        <v>65</v>
      </c>
      <c r="AZ10" s="78" t="str">
        <f>REPLACE(INDEX(GroupVertices[Group],MATCH(Vertices[[#This Row],[Vertex]],GroupVertices[Vertex],0)),1,1,"")</f>
        <v>1</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215</v>
      </c>
      <c r="B11" s="65"/>
      <c r="C11" s="65" t="s">
        <v>64</v>
      </c>
      <c r="D11" s="66">
        <v>162.21159538204722</v>
      </c>
      <c r="E11" s="68"/>
      <c r="F11" s="100" t="s">
        <v>579</v>
      </c>
      <c r="G11" s="65"/>
      <c r="H11" s="69" t="s">
        <v>215</v>
      </c>
      <c r="I11" s="70"/>
      <c r="J11" s="70"/>
      <c r="K11" s="69" t="s">
        <v>1857</v>
      </c>
      <c r="L11" s="73">
        <v>1</v>
      </c>
      <c r="M11" s="74">
        <v>7681.16845703125</v>
      </c>
      <c r="N11" s="74">
        <v>1332.2197265625</v>
      </c>
      <c r="O11" s="75"/>
      <c r="P11" s="76"/>
      <c r="Q11" s="76"/>
      <c r="R11" s="86"/>
      <c r="S11" s="48">
        <v>0</v>
      </c>
      <c r="T11" s="48">
        <v>1</v>
      </c>
      <c r="U11" s="49">
        <v>0</v>
      </c>
      <c r="V11" s="49">
        <v>0.333333</v>
      </c>
      <c r="W11" s="49">
        <v>0</v>
      </c>
      <c r="X11" s="49">
        <v>0.638296</v>
      </c>
      <c r="Y11" s="49">
        <v>0</v>
      </c>
      <c r="Z11" s="49">
        <v>0</v>
      </c>
      <c r="AA11" s="71">
        <v>11</v>
      </c>
      <c r="AB11" s="71"/>
      <c r="AC11" s="72"/>
      <c r="AD11" s="78" t="s">
        <v>984</v>
      </c>
      <c r="AE11" s="78">
        <v>158</v>
      </c>
      <c r="AF11" s="78">
        <v>92</v>
      </c>
      <c r="AG11" s="78">
        <v>9479</v>
      </c>
      <c r="AH11" s="78">
        <v>1433</v>
      </c>
      <c r="AI11" s="78"/>
      <c r="AJ11" s="78" t="s">
        <v>1133</v>
      </c>
      <c r="AK11" s="78" t="s">
        <v>1275</v>
      </c>
      <c r="AL11" s="78"/>
      <c r="AM11" s="78"/>
      <c r="AN11" s="80">
        <v>41301.477743055555</v>
      </c>
      <c r="AO11" s="83" t="s">
        <v>1470</v>
      </c>
      <c r="AP11" s="78" t="b">
        <v>1</v>
      </c>
      <c r="AQ11" s="78" t="b">
        <v>0</v>
      </c>
      <c r="AR11" s="78" t="b">
        <v>1</v>
      </c>
      <c r="AS11" s="78"/>
      <c r="AT11" s="78">
        <v>14</v>
      </c>
      <c r="AU11" s="83" t="s">
        <v>1597</v>
      </c>
      <c r="AV11" s="78" t="b">
        <v>0</v>
      </c>
      <c r="AW11" s="78" t="s">
        <v>1695</v>
      </c>
      <c r="AX11" s="83" t="s">
        <v>1704</v>
      </c>
      <c r="AY11" s="78" t="s">
        <v>66</v>
      </c>
      <c r="AZ11" s="78" t="str">
        <f>REPLACE(INDEX(GroupVertices[Group],MATCH(Vertices[[#This Row],[Vertex]],GroupVertices[Vertex],0)),1,1,"")</f>
        <v>12</v>
      </c>
      <c r="BA11" s="48"/>
      <c r="BB11" s="48"/>
      <c r="BC11" s="48"/>
      <c r="BD11" s="48"/>
      <c r="BE11" s="48"/>
      <c r="BF11" s="48"/>
      <c r="BG11" s="116" t="s">
        <v>2468</v>
      </c>
      <c r="BH11" s="116" t="s">
        <v>2468</v>
      </c>
      <c r="BI11" s="116" t="s">
        <v>2522</v>
      </c>
      <c r="BJ11" s="116" t="s">
        <v>2522</v>
      </c>
      <c r="BK11" s="116">
        <v>0</v>
      </c>
      <c r="BL11" s="120">
        <v>0</v>
      </c>
      <c r="BM11" s="116">
        <v>0</v>
      </c>
      <c r="BN11" s="120">
        <v>0</v>
      </c>
      <c r="BO11" s="116">
        <v>0</v>
      </c>
      <c r="BP11" s="120">
        <v>0</v>
      </c>
      <c r="BQ11" s="116">
        <v>24</v>
      </c>
      <c r="BR11" s="120">
        <v>100</v>
      </c>
      <c r="BS11" s="116">
        <v>24</v>
      </c>
      <c r="BT11" s="2"/>
      <c r="BU11" s="3"/>
      <c r="BV11" s="3"/>
      <c r="BW11" s="3"/>
      <c r="BX11" s="3"/>
    </row>
    <row r="12" spans="1:76" ht="15">
      <c r="A12" s="64" t="s">
        <v>216</v>
      </c>
      <c r="B12" s="65"/>
      <c r="C12" s="65" t="s">
        <v>64</v>
      </c>
      <c r="D12" s="66">
        <v>178.70663094252808</v>
      </c>
      <c r="E12" s="68"/>
      <c r="F12" s="100" t="s">
        <v>580</v>
      </c>
      <c r="G12" s="65"/>
      <c r="H12" s="69" t="s">
        <v>216</v>
      </c>
      <c r="I12" s="70"/>
      <c r="J12" s="70"/>
      <c r="K12" s="69" t="s">
        <v>1858</v>
      </c>
      <c r="L12" s="73">
        <v>2.558109634939806</v>
      </c>
      <c r="M12" s="74">
        <v>7681.16845703125</v>
      </c>
      <c r="N12" s="74">
        <v>679.3438110351562</v>
      </c>
      <c r="O12" s="75"/>
      <c r="P12" s="76"/>
      <c r="Q12" s="76"/>
      <c r="R12" s="86"/>
      <c r="S12" s="48">
        <v>3</v>
      </c>
      <c r="T12" s="48">
        <v>1</v>
      </c>
      <c r="U12" s="49">
        <v>2</v>
      </c>
      <c r="V12" s="49">
        <v>0.5</v>
      </c>
      <c r="W12" s="49">
        <v>0</v>
      </c>
      <c r="X12" s="49">
        <v>1.723398</v>
      </c>
      <c r="Y12" s="49">
        <v>0</v>
      </c>
      <c r="Z12" s="49">
        <v>0</v>
      </c>
      <c r="AA12" s="71">
        <v>12</v>
      </c>
      <c r="AB12" s="71"/>
      <c r="AC12" s="72"/>
      <c r="AD12" s="78" t="s">
        <v>985</v>
      </c>
      <c r="AE12" s="78">
        <v>5214</v>
      </c>
      <c r="AF12" s="78">
        <v>7108</v>
      </c>
      <c r="AG12" s="78">
        <v>1472</v>
      </c>
      <c r="AH12" s="78">
        <v>144</v>
      </c>
      <c r="AI12" s="78"/>
      <c r="AJ12" s="78" t="s">
        <v>1134</v>
      </c>
      <c r="AK12" s="78" t="s">
        <v>1276</v>
      </c>
      <c r="AL12" s="83" t="s">
        <v>1371</v>
      </c>
      <c r="AM12" s="78"/>
      <c r="AN12" s="80">
        <v>40822.24721064815</v>
      </c>
      <c r="AO12" s="83" t="s">
        <v>1471</v>
      </c>
      <c r="AP12" s="78" t="b">
        <v>0</v>
      </c>
      <c r="AQ12" s="78" t="b">
        <v>0</v>
      </c>
      <c r="AR12" s="78" t="b">
        <v>1</v>
      </c>
      <c r="AS12" s="78"/>
      <c r="AT12" s="78">
        <v>59</v>
      </c>
      <c r="AU12" s="83" t="s">
        <v>1597</v>
      </c>
      <c r="AV12" s="78" t="b">
        <v>0</v>
      </c>
      <c r="AW12" s="78" t="s">
        <v>1695</v>
      </c>
      <c r="AX12" s="83" t="s">
        <v>1705</v>
      </c>
      <c r="AY12" s="78" t="s">
        <v>66</v>
      </c>
      <c r="AZ12" s="78" t="str">
        <f>REPLACE(INDEX(GroupVertices[Group],MATCH(Vertices[[#This Row],[Vertex]],GroupVertices[Vertex],0)),1,1,"")</f>
        <v>12</v>
      </c>
      <c r="BA12" s="48" t="s">
        <v>452</v>
      </c>
      <c r="BB12" s="48" t="s">
        <v>452</v>
      </c>
      <c r="BC12" s="48" t="s">
        <v>499</v>
      </c>
      <c r="BD12" s="48" t="s">
        <v>499</v>
      </c>
      <c r="BE12" s="48"/>
      <c r="BF12" s="48"/>
      <c r="BG12" s="116" t="s">
        <v>2254</v>
      </c>
      <c r="BH12" s="116" t="s">
        <v>2254</v>
      </c>
      <c r="BI12" s="116" t="s">
        <v>2523</v>
      </c>
      <c r="BJ12" s="116" t="s">
        <v>2523</v>
      </c>
      <c r="BK12" s="116">
        <v>0</v>
      </c>
      <c r="BL12" s="120">
        <v>0</v>
      </c>
      <c r="BM12" s="116">
        <v>0</v>
      </c>
      <c r="BN12" s="120">
        <v>0</v>
      </c>
      <c r="BO12" s="116">
        <v>0</v>
      </c>
      <c r="BP12" s="120">
        <v>0</v>
      </c>
      <c r="BQ12" s="116">
        <v>21</v>
      </c>
      <c r="BR12" s="120">
        <v>100</v>
      </c>
      <c r="BS12" s="116">
        <v>21</v>
      </c>
      <c r="BT12" s="2"/>
      <c r="BU12" s="3"/>
      <c r="BV12" s="3"/>
      <c r="BW12" s="3"/>
      <c r="BX12" s="3"/>
    </row>
    <row r="13" spans="1:76" ht="15">
      <c r="A13" s="64" t="s">
        <v>217</v>
      </c>
      <c r="B13" s="65"/>
      <c r="C13" s="65" t="s">
        <v>64</v>
      </c>
      <c r="D13" s="66">
        <v>162.07053179401575</v>
      </c>
      <c r="E13" s="68"/>
      <c r="F13" s="100" t="s">
        <v>581</v>
      </c>
      <c r="G13" s="65"/>
      <c r="H13" s="69" t="s">
        <v>217</v>
      </c>
      <c r="I13" s="70"/>
      <c r="J13" s="70"/>
      <c r="K13" s="69" t="s">
        <v>1859</v>
      </c>
      <c r="L13" s="73">
        <v>1</v>
      </c>
      <c r="M13" s="74">
        <v>8139.2119140625</v>
      </c>
      <c r="N13" s="74">
        <v>1332.2197265625</v>
      </c>
      <c r="O13" s="75"/>
      <c r="P13" s="76"/>
      <c r="Q13" s="76"/>
      <c r="R13" s="86"/>
      <c r="S13" s="48">
        <v>0</v>
      </c>
      <c r="T13" s="48">
        <v>1</v>
      </c>
      <c r="U13" s="49">
        <v>0</v>
      </c>
      <c r="V13" s="49">
        <v>0.333333</v>
      </c>
      <c r="W13" s="49">
        <v>0</v>
      </c>
      <c r="X13" s="49">
        <v>0.638296</v>
      </c>
      <c r="Y13" s="49">
        <v>0</v>
      </c>
      <c r="Z13" s="49">
        <v>0</v>
      </c>
      <c r="AA13" s="71">
        <v>13</v>
      </c>
      <c r="AB13" s="71"/>
      <c r="AC13" s="72"/>
      <c r="AD13" s="78" t="s">
        <v>986</v>
      </c>
      <c r="AE13" s="78">
        <v>147</v>
      </c>
      <c r="AF13" s="78">
        <v>32</v>
      </c>
      <c r="AG13" s="78">
        <v>582</v>
      </c>
      <c r="AH13" s="78">
        <v>697</v>
      </c>
      <c r="AI13" s="78"/>
      <c r="AJ13" s="78" t="s">
        <v>1135</v>
      </c>
      <c r="AK13" s="78" t="s">
        <v>1277</v>
      </c>
      <c r="AL13" s="78"/>
      <c r="AM13" s="78"/>
      <c r="AN13" s="80">
        <v>41971.760879629626</v>
      </c>
      <c r="AO13" s="83" t="s">
        <v>1472</v>
      </c>
      <c r="AP13" s="78" t="b">
        <v>1</v>
      </c>
      <c r="AQ13" s="78" t="b">
        <v>0</v>
      </c>
      <c r="AR13" s="78" t="b">
        <v>0</v>
      </c>
      <c r="AS13" s="78"/>
      <c r="AT13" s="78">
        <v>3</v>
      </c>
      <c r="AU13" s="83" t="s">
        <v>1597</v>
      </c>
      <c r="AV13" s="78" t="b">
        <v>0</v>
      </c>
      <c r="AW13" s="78" t="s">
        <v>1695</v>
      </c>
      <c r="AX13" s="83" t="s">
        <v>1706</v>
      </c>
      <c r="AY13" s="78" t="s">
        <v>66</v>
      </c>
      <c r="AZ13" s="78" t="str">
        <f>REPLACE(INDEX(GroupVertices[Group],MATCH(Vertices[[#This Row],[Vertex]],GroupVertices[Vertex],0)),1,1,"")</f>
        <v>12</v>
      </c>
      <c r="BA13" s="48"/>
      <c r="BB13" s="48"/>
      <c r="BC13" s="48"/>
      <c r="BD13" s="48"/>
      <c r="BE13" s="48"/>
      <c r="BF13" s="48"/>
      <c r="BG13" s="116" t="s">
        <v>2468</v>
      </c>
      <c r="BH13" s="116" t="s">
        <v>2468</v>
      </c>
      <c r="BI13" s="116" t="s">
        <v>2522</v>
      </c>
      <c r="BJ13" s="116" t="s">
        <v>2522</v>
      </c>
      <c r="BK13" s="116">
        <v>0</v>
      </c>
      <c r="BL13" s="120">
        <v>0</v>
      </c>
      <c r="BM13" s="116">
        <v>0</v>
      </c>
      <c r="BN13" s="120">
        <v>0</v>
      </c>
      <c r="BO13" s="116">
        <v>0</v>
      </c>
      <c r="BP13" s="120">
        <v>0</v>
      </c>
      <c r="BQ13" s="116">
        <v>24</v>
      </c>
      <c r="BR13" s="120">
        <v>100</v>
      </c>
      <c r="BS13" s="116">
        <v>24</v>
      </c>
      <c r="BT13" s="2"/>
      <c r="BU13" s="3"/>
      <c r="BV13" s="3"/>
      <c r="BW13" s="3"/>
      <c r="BX13" s="3"/>
    </row>
    <row r="14" spans="1:76" ht="15">
      <c r="A14" s="64" t="s">
        <v>218</v>
      </c>
      <c r="B14" s="65"/>
      <c r="C14" s="65" t="s">
        <v>64</v>
      </c>
      <c r="D14" s="66">
        <v>167.95993659432997</v>
      </c>
      <c r="E14" s="68"/>
      <c r="F14" s="100" t="s">
        <v>582</v>
      </c>
      <c r="G14" s="65"/>
      <c r="H14" s="69" t="s">
        <v>218</v>
      </c>
      <c r="I14" s="70"/>
      <c r="J14" s="70"/>
      <c r="K14" s="69" t="s">
        <v>1860</v>
      </c>
      <c r="L14" s="73">
        <v>1</v>
      </c>
      <c r="M14" s="74">
        <v>6202.27099609375</v>
      </c>
      <c r="N14" s="74">
        <v>7477.193359375</v>
      </c>
      <c r="O14" s="75"/>
      <c r="P14" s="76"/>
      <c r="Q14" s="76"/>
      <c r="R14" s="86"/>
      <c r="S14" s="48">
        <v>1</v>
      </c>
      <c r="T14" s="48">
        <v>1</v>
      </c>
      <c r="U14" s="49">
        <v>0</v>
      </c>
      <c r="V14" s="49">
        <v>0</v>
      </c>
      <c r="W14" s="49">
        <v>0</v>
      </c>
      <c r="X14" s="49">
        <v>0.999996</v>
      </c>
      <c r="Y14" s="49">
        <v>0</v>
      </c>
      <c r="Z14" s="49" t="s">
        <v>2071</v>
      </c>
      <c r="AA14" s="71">
        <v>14</v>
      </c>
      <c r="AB14" s="71"/>
      <c r="AC14" s="72"/>
      <c r="AD14" s="78" t="s">
        <v>987</v>
      </c>
      <c r="AE14" s="78">
        <v>154</v>
      </c>
      <c r="AF14" s="78">
        <v>2537</v>
      </c>
      <c r="AG14" s="78">
        <v>2430</v>
      </c>
      <c r="AH14" s="78">
        <v>94</v>
      </c>
      <c r="AI14" s="78"/>
      <c r="AJ14" s="78" t="s">
        <v>1136</v>
      </c>
      <c r="AK14" s="78" t="s">
        <v>1278</v>
      </c>
      <c r="AL14" s="83" t="s">
        <v>1372</v>
      </c>
      <c r="AM14" s="78"/>
      <c r="AN14" s="80">
        <v>40016.6228125</v>
      </c>
      <c r="AO14" s="83" t="s">
        <v>1473</v>
      </c>
      <c r="AP14" s="78" t="b">
        <v>0</v>
      </c>
      <c r="AQ14" s="78" t="b">
        <v>0</v>
      </c>
      <c r="AR14" s="78" t="b">
        <v>0</v>
      </c>
      <c r="AS14" s="78"/>
      <c r="AT14" s="78">
        <v>69</v>
      </c>
      <c r="AU14" s="83" t="s">
        <v>1600</v>
      </c>
      <c r="AV14" s="78" t="b">
        <v>0</v>
      </c>
      <c r="AW14" s="78" t="s">
        <v>1695</v>
      </c>
      <c r="AX14" s="83" t="s">
        <v>1707</v>
      </c>
      <c r="AY14" s="78" t="s">
        <v>66</v>
      </c>
      <c r="AZ14" s="78" t="str">
        <f>REPLACE(INDEX(GroupVertices[Group],MATCH(Vertices[[#This Row],[Vertex]],GroupVertices[Vertex],0)),1,1,"")</f>
        <v>4</v>
      </c>
      <c r="BA14" s="48" t="s">
        <v>2429</v>
      </c>
      <c r="BB14" s="48" t="s">
        <v>2429</v>
      </c>
      <c r="BC14" s="48" t="s">
        <v>499</v>
      </c>
      <c r="BD14" s="48" t="s">
        <v>499</v>
      </c>
      <c r="BE14" s="48"/>
      <c r="BF14" s="48"/>
      <c r="BG14" s="116" t="s">
        <v>2469</v>
      </c>
      <c r="BH14" s="116" t="s">
        <v>2469</v>
      </c>
      <c r="BI14" s="116" t="s">
        <v>2356</v>
      </c>
      <c r="BJ14" s="116" t="s">
        <v>2356</v>
      </c>
      <c r="BK14" s="116">
        <v>2</v>
      </c>
      <c r="BL14" s="120">
        <v>5.882352941176471</v>
      </c>
      <c r="BM14" s="116">
        <v>2</v>
      </c>
      <c r="BN14" s="120">
        <v>5.882352941176471</v>
      </c>
      <c r="BO14" s="116">
        <v>0</v>
      </c>
      <c r="BP14" s="120">
        <v>0</v>
      </c>
      <c r="BQ14" s="116">
        <v>30</v>
      </c>
      <c r="BR14" s="120">
        <v>88.23529411764706</v>
      </c>
      <c r="BS14" s="116">
        <v>34</v>
      </c>
      <c r="BT14" s="2"/>
      <c r="BU14" s="3"/>
      <c r="BV14" s="3"/>
      <c r="BW14" s="3"/>
      <c r="BX14" s="3"/>
    </row>
    <row r="15" spans="1:76" ht="15">
      <c r="A15" s="64" t="s">
        <v>219</v>
      </c>
      <c r="B15" s="65"/>
      <c r="C15" s="65" t="s">
        <v>64</v>
      </c>
      <c r="D15" s="66">
        <v>162.02115953820473</v>
      </c>
      <c r="E15" s="68"/>
      <c r="F15" s="100" t="s">
        <v>583</v>
      </c>
      <c r="G15" s="65"/>
      <c r="H15" s="69" t="s">
        <v>219</v>
      </c>
      <c r="I15" s="70"/>
      <c r="J15" s="70"/>
      <c r="K15" s="69" t="s">
        <v>1861</v>
      </c>
      <c r="L15" s="73">
        <v>1</v>
      </c>
      <c r="M15" s="74">
        <v>7630.00390625</v>
      </c>
      <c r="N15" s="74">
        <v>8344.75390625</v>
      </c>
      <c r="O15" s="75"/>
      <c r="P15" s="76"/>
      <c r="Q15" s="76"/>
      <c r="R15" s="86"/>
      <c r="S15" s="48">
        <v>1</v>
      </c>
      <c r="T15" s="48">
        <v>1</v>
      </c>
      <c r="U15" s="49">
        <v>0</v>
      </c>
      <c r="V15" s="49">
        <v>0</v>
      </c>
      <c r="W15" s="49">
        <v>0</v>
      </c>
      <c r="X15" s="49">
        <v>0.999996</v>
      </c>
      <c r="Y15" s="49">
        <v>0</v>
      </c>
      <c r="Z15" s="49" t="s">
        <v>2071</v>
      </c>
      <c r="AA15" s="71">
        <v>15</v>
      </c>
      <c r="AB15" s="71"/>
      <c r="AC15" s="72"/>
      <c r="AD15" s="78" t="s">
        <v>988</v>
      </c>
      <c r="AE15" s="78">
        <v>23</v>
      </c>
      <c r="AF15" s="78">
        <v>11</v>
      </c>
      <c r="AG15" s="78">
        <v>4786</v>
      </c>
      <c r="AH15" s="78">
        <v>3</v>
      </c>
      <c r="AI15" s="78"/>
      <c r="AJ15" s="78"/>
      <c r="AK15" s="78"/>
      <c r="AL15" s="78"/>
      <c r="AM15" s="78"/>
      <c r="AN15" s="80">
        <v>40654.663622685184</v>
      </c>
      <c r="AO15" s="78"/>
      <c r="AP15" s="78" t="b">
        <v>1</v>
      </c>
      <c r="AQ15" s="78" t="b">
        <v>0</v>
      </c>
      <c r="AR15" s="78" t="b">
        <v>1</v>
      </c>
      <c r="AS15" s="78"/>
      <c r="AT15" s="78">
        <v>1</v>
      </c>
      <c r="AU15" s="83" t="s">
        <v>1597</v>
      </c>
      <c r="AV15" s="78" t="b">
        <v>0</v>
      </c>
      <c r="AW15" s="78" t="s">
        <v>1695</v>
      </c>
      <c r="AX15" s="83" t="s">
        <v>1708</v>
      </c>
      <c r="AY15" s="78" t="s">
        <v>66</v>
      </c>
      <c r="AZ15" s="78" t="str">
        <f>REPLACE(INDEX(GroupVertices[Group],MATCH(Vertices[[#This Row],[Vertex]],GroupVertices[Vertex],0)),1,1,"")</f>
        <v>4</v>
      </c>
      <c r="BA15" s="48" t="s">
        <v>455</v>
      </c>
      <c r="BB15" s="48" t="s">
        <v>455</v>
      </c>
      <c r="BC15" s="48" t="s">
        <v>500</v>
      </c>
      <c r="BD15" s="48" t="s">
        <v>500</v>
      </c>
      <c r="BE15" s="48" t="s">
        <v>524</v>
      </c>
      <c r="BF15" s="48" t="s">
        <v>524</v>
      </c>
      <c r="BG15" s="116" t="s">
        <v>2470</v>
      </c>
      <c r="BH15" s="116" t="s">
        <v>2470</v>
      </c>
      <c r="BI15" s="116" t="s">
        <v>2524</v>
      </c>
      <c r="BJ15" s="116" t="s">
        <v>2524</v>
      </c>
      <c r="BK15" s="116">
        <v>0</v>
      </c>
      <c r="BL15" s="120">
        <v>0</v>
      </c>
      <c r="BM15" s="116">
        <v>0</v>
      </c>
      <c r="BN15" s="120">
        <v>0</v>
      </c>
      <c r="BO15" s="116">
        <v>0</v>
      </c>
      <c r="BP15" s="120">
        <v>0</v>
      </c>
      <c r="BQ15" s="116">
        <v>13</v>
      </c>
      <c r="BR15" s="120">
        <v>100</v>
      </c>
      <c r="BS15" s="116">
        <v>13</v>
      </c>
      <c r="BT15" s="2"/>
      <c r="BU15" s="3"/>
      <c r="BV15" s="3"/>
      <c r="BW15" s="3"/>
      <c r="BX15" s="3"/>
    </row>
    <row r="16" spans="1:76" ht="15">
      <c r="A16" s="64" t="s">
        <v>220</v>
      </c>
      <c r="B16" s="65"/>
      <c r="C16" s="65" t="s">
        <v>64</v>
      </c>
      <c r="D16" s="66">
        <v>165.5900683154011</v>
      </c>
      <c r="E16" s="68"/>
      <c r="F16" s="100" t="s">
        <v>584</v>
      </c>
      <c r="G16" s="65"/>
      <c r="H16" s="69" t="s">
        <v>220</v>
      </c>
      <c r="I16" s="70"/>
      <c r="J16" s="70"/>
      <c r="K16" s="69" t="s">
        <v>1862</v>
      </c>
      <c r="L16" s="73">
        <v>1</v>
      </c>
      <c r="M16" s="74">
        <v>8943.2255859375</v>
      </c>
      <c r="N16" s="74">
        <v>1882.1646728515625</v>
      </c>
      <c r="O16" s="75"/>
      <c r="P16" s="76"/>
      <c r="Q16" s="76"/>
      <c r="R16" s="86"/>
      <c r="S16" s="48">
        <v>0</v>
      </c>
      <c r="T16" s="48">
        <v>1</v>
      </c>
      <c r="U16" s="49">
        <v>0</v>
      </c>
      <c r="V16" s="49">
        <v>1</v>
      </c>
      <c r="W16" s="49">
        <v>0</v>
      </c>
      <c r="X16" s="49">
        <v>0.999996</v>
      </c>
      <c r="Y16" s="49">
        <v>0</v>
      </c>
      <c r="Z16" s="49">
        <v>0</v>
      </c>
      <c r="AA16" s="71">
        <v>16</v>
      </c>
      <c r="AB16" s="71"/>
      <c r="AC16" s="72"/>
      <c r="AD16" s="78" t="s">
        <v>989</v>
      </c>
      <c r="AE16" s="78">
        <v>829</v>
      </c>
      <c r="AF16" s="78">
        <v>1529</v>
      </c>
      <c r="AG16" s="78">
        <v>34296</v>
      </c>
      <c r="AH16" s="78">
        <v>1264</v>
      </c>
      <c r="AI16" s="78"/>
      <c r="AJ16" s="78" t="s">
        <v>1137</v>
      </c>
      <c r="AK16" s="78" t="s">
        <v>1279</v>
      </c>
      <c r="AL16" s="83" t="s">
        <v>1373</v>
      </c>
      <c r="AM16" s="78"/>
      <c r="AN16" s="80">
        <v>41338.10381944444</v>
      </c>
      <c r="AO16" s="83" t="s">
        <v>1474</v>
      </c>
      <c r="AP16" s="78" t="b">
        <v>0</v>
      </c>
      <c r="AQ16" s="78" t="b">
        <v>0</v>
      </c>
      <c r="AR16" s="78" t="b">
        <v>0</v>
      </c>
      <c r="AS16" s="78"/>
      <c r="AT16" s="78">
        <v>36</v>
      </c>
      <c r="AU16" s="83" t="s">
        <v>1601</v>
      </c>
      <c r="AV16" s="78" t="b">
        <v>0</v>
      </c>
      <c r="AW16" s="78" t="s">
        <v>1695</v>
      </c>
      <c r="AX16" s="83" t="s">
        <v>1709</v>
      </c>
      <c r="AY16" s="78" t="s">
        <v>66</v>
      </c>
      <c r="AZ16" s="78" t="str">
        <f>REPLACE(INDEX(GroupVertices[Group],MATCH(Vertices[[#This Row],[Vertex]],GroupVertices[Vertex],0)),1,1,"")</f>
        <v>15</v>
      </c>
      <c r="BA16" s="48" t="s">
        <v>2104</v>
      </c>
      <c r="BB16" s="48" t="s">
        <v>2104</v>
      </c>
      <c r="BC16" s="48" t="s">
        <v>499</v>
      </c>
      <c r="BD16" s="48" t="s">
        <v>499</v>
      </c>
      <c r="BE16" s="48"/>
      <c r="BF16" s="48"/>
      <c r="BG16" s="116" t="s">
        <v>2471</v>
      </c>
      <c r="BH16" s="116" t="s">
        <v>2504</v>
      </c>
      <c r="BI16" s="116" t="s">
        <v>2525</v>
      </c>
      <c r="BJ16" s="116" t="s">
        <v>2558</v>
      </c>
      <c r="BK16" s="116">
        <v>0</v>
      </c>
      <c r="BL16" s="120">
        <v>0</v>
      </c>
      <c r="BM16" s="116">
        <v>4</v>
      </c>
      <c r="BN16" s="120">
        <v>11.764705882352942</v>
      </c>
      <c r="BO16" s="116">
        <v>0</v>
      </c>
      <c r="BP16" s="120">
        <v>0</v>
      </c>
      <c r="BQ16" s="116">
        <v>30</v>
      </c>
      <c r="BR16" s="120">
        <v>88.23529411764706</v>
      </c>
      <c r="BS16" s="116">
        <v>34</v>
      </c>
      <c r="BT16" s="2"/>
      <c r="BU16" s="3"/>
      <c r="BV16" s="3"/>
      <c r="BW16" s="3"/>
      <c r="BX16" s="3"/>
    </row>
    <row r="17" spans="1:76" ht="15">
      <c r="A17" s="64" t="s">
        <v>296</v>
      </c>
      <c r="B17" s="65"/>
      <c r="C17" s="65" t="s">
        <v>64</v>
      </c>
      <c r="D17" s="66">
        <v>162</v>
      </c>
      <c r="E17" s="68"/>
      <c r="F17" s="100" t="s">
        <v>1618</v>
      </c>
      <c r="G17" s="65"/>
      <c r="H17" s="69" t="s">
        <v>296</v>
      </c>
      <c r="I17" s="70"/>
      <c r="J17" s="70"/>
      <c r="K17" s="69" t="s">
        <v>1863</v>
      </c>
      <c r="L17" s="73">
        <v>1</v>
      </c>
      <c r="M17" s="74">
        <v>8943.2255859375</v>
      </c>
      <c r="N17" s="74">
        <v>2352.705810546875</v>
      </c>
      <c r="O17" s="75"/>
      <c r="P17" s="76"/>
      <c r="Q17" s="76"/>
      <c r="R17" s="86"/>
      <c r="S17" s="48">
        <v>1</v>
      </c>
      <c r="T17" s="48">
        <v>0</v>
      </c>
      <c r="U17" s="49">
        <v>0</v>
      </c>
      <c r="V17" s="49">
        <v>1</v>
      </c>
      <c r="W17" s="49">
        <v>0</v>
      </c>
      <c r="X17" s="49">
        <v>0.999996</v>
      </c>
      <c r="Y17" s="49">
        <v>0</v>
      </c>
      <c r="Z17" s="49">
        <v>0</v>
      </c>
      <c r="AA17" s="71">
        <v>17</v>
      </c>
      <c r="AB17" s="71"/>
      <c r="AC17" s="72"/>
      <c r="AD17" s="78" t="s">
        <v>990</v>
      </c>
      <c r="AE17" s="78">
        <v>17</v>
      </c>
      <c r="AF17" s="78">
        <v>2</v>
      </c>
      <c r="AG17" s="78">
        <v>1</v>
      </c>
      <c r="AH17" s="78">
        <v>0</v>
      </c>
      <c r="AI17" s="78"/>
      <c r="AJ17" s="78" t="s">
        <v>1138</v>
      </c>
      <c r="AK17" s="78" t="s">
        <v>1280</v>
      </c>
      <c r="AL17" s="78"/>
      <c r="AM17" s="78"/>
      <c r="AN17" s="80">
        <v>41386.81248842592</v>
      </c>
      <c r="AO17" s="78"/>
      <c r="AP17" s="78" t="b">
        <v>1</v>
      </c>
      <c r="AQ17" s="78" t="b">
        <v>0</v>
      </c>
      <c r="AR17" s="78" t="b">
        <v>0</v>
      </c>
      <c r="AS17" s="78"/>
      <c r="AT17" s="78">
        <v>0</v>
      </c>
      <c r="AU17" s="83" t="s">
        <v>1597</v>
      </c>
      <c r="AV17" s="78" t="b">
        <v>0</v>
      </c>
      <c r="AW17" s="78" t="s">
        <v>1695</v>
      </c>
      <c r="AX17" s="83" t="s">
        <v>1710</v>
      </c>
      <c r="AY17" s="78" t="s">
        <v>65</v>
      </c>
      <c r="AZ17" s="78" t="str">
        <f>REPLACE(INDEX(GroupVertices[Group],MATCH(Vertices[[#This Row],[Vertex]],GroupVertices[Vertex],0)),1,1,"")</f>
        <v>15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221</v>
      </c>
      <c r="B18" s="65"/>
      <c r="C18" s="65" t="s">
        <v>64</v>
      </c>
      <c r="D18" s="66">
        <v>162.2280528006509</v>
      </c>
      <c r="E18" s="68"/>
      <c r="F18" s="100" t="s">
        <v>1619</v>
      </c>
      <c r="G18" s="65"/>
      <c r="H18" s="69" t="s">
        <v>221</v>
      </c>
      <c r="I18" s="70"/>
      <c r="J18" s="70"/>
      <c r="K18" s="69" t="s">
        <v>1864</v>
      </c>
      <c r="L18" s="73">
        <v>1</v>
      </c>
      <c r="M18" s="74">
        <v>9493.8525390625</v>
      </c>
      <c r="N18" s="74">
        <v>3646.694091796875</v>
      </c>
      <c r="O18" s="75"/>
      <c r="P18" s="76"/>
      <c r="Q18" s="76"/>
      <c r="R18" s="86"/>
      <c r="S18" s="48">
        <v>1</v>
      </c>
      <c r="T18" s="48">
        <v>1</v>
      </c>
      <c r="U18" s="49">
        <v>0</v>
      </c>
      <c r="V18" s="49">
        <v>0.5</v>
      </c>
      <c r="W18" s="49">
        <v>0</v>
      </c>
      <c r="X18" s="49">
        <v>0.999996</v>
      </c>
      <c r="Y18" s="49">
        <v>0.5</v>
      </c>
      <c r="Z18" s="49">
        <v>0</v>
      </c>
      <c r="AA18" s="71">
        <v>18</v>
      </c>
      <c r="AB18" s="71"/>
      <c r="AC18" s="72"/>
      <c r="AD18" s="78" t="s">
        <v>991</v>
      </c>
      <c r="AE18" s="78">
        <v>130</v>
      </c>
      <c r="AF18" s="78">
        <v>99</v>
      </c>
      <c r="AG18" s="78">
        <v>2013</v>
      </c>
      <c r="AH18" s="78">
        <v>763</v>
      </c>
      <c r="AI18" s="78"/>
      <c r="AJ18" s="78" t="s">
        <v>1139</v>
      </c>
      <c r="AK18" s="78" t="s">
        <v>1281</v>
      </c>
      <c r="AL18" s="83" t="s">
        <v>1374</v>
      </c>
      <c r="AM18" s="78"/>
      <c r="AN18" s="80">
        <v>43243.500497685185</v>
      </c>
      <c r="AO18" s="83" t="s">
        <v>1475</v>
      </c>
      <c r="AP18" s="78" t="b">
        <v>1</v>
      </c>
      <c r="AQ18" s="78" t="b">
        <v>0</v>
      </c>
      <c r="AR18" s="78" t="b">
        <v>0</v>
      </c>
      <c r="AS18" s="78"/>
      <c r="AT18" s="78">
        <v>5</v>
      </c>
      <c r="AU18" s="78"/>
      <c r="AV18" s="78" t="b">
        <v>0</v>
      </c>
      <c r="AW18" s="78" t="s">
        <v>1695</v>
      </c>
      <c r="AX18" s="83" t="s">
        <v>1711</v>
      </c>
      <c r="AY18" s="78" t="s">
        <v>66</v>
      </c>
      <c r="AZ18" s="78" t="str">
        <f>REPLACE(INDEX(GroupVertices[Group],MATCH(Vertices[[#This Row],[Vertex]],GroupVertices[Vertex],0)),1,1,"")</f>
        <v>11</v>
      </c>
      <c r="BA18" s="48" t="s">
        <v>458</v>
      </c>
      <c r="BB18" s="48" t="s">
        <v>458</v>
      </c>
      <c r="BC18" s="48" t="s">
        <v>501</v>
      </c>
      <c r="BD18" s="48" t="s">
        <v>501</v>
      </c>
      <c r="BE18" s="48" t="s">
        <v>524</v>
      </c>
      <c r="BF18" s="48" t="s">
        <v>524</v>
      </c>
      <c r="BG18" s="116" t="s">
        <v>2253</v>
      </c>
      <c r="BH18" s="116" t="s">
        <v>2253</v>
      </c>
      <c r="BI18" s="116" t="s">
        <v>2362</v>
      </c>
      <c r="BJ18" s="116" t="s">
        <v>2362</v>
      </c>
      <c r="BK18" s="116">
        <v>1</v>
      </c>
      <c r="BL18" s="120">
        <v>12.5</v>
      </c>
      <c r="BM18" s="116">
        <v>0</v>
      </c>
      <c r="BN18" s="120">
        <v>0</v>
      </c>
      <c r="BO18" s="116">
        <v>0</v>
      </c>
      <c r="BP18" s="120">
        <v>0</v>
      </c>
      <c r="BQ18" s="116">
        <v>7</v>
      </c>
      <c r="BR18" s="120">
        <v>87.5</v>
      </c>
      <c r="BS18" s="116">
        <v>8</v>
      </c>
      <c r="BT18" s="2"/>
      <c r="BU18" s="3"/>
      <c r="BV18" s="3"/>
      <c r="BW18" s="3"/>
      <c r="BX18" s="3"/>
    </row>
    <row r="19" spans="1:76" ht="15">
      <c r="A19" s="64" t="s">
        <v>297</v>
      </c>
      <c r="B19" s="65"/>
      <c r="C19" s="65" t="s">
        <v>64</v>
      </c>
      <c r="D19" s="66">
        <v>265.9709175586012</v>
      </c>
      <c r="E19" s="68"/>
      <c r="F19" s="100" t="s">
        <v>1620</v>
      </c>
      <c r="G19" s="65"/>
      <c r="H19" s="69" t="s">
        <v>297</v>
      </c>
      <c r="I19" s="70"/>
      <c r="J19" s="70"/>
      <c r="K19" s="69" t="s">
        <v>1865</v>
      </c>
      <c r="L19" s="73">
        <v>1</v>
      </c>
      <c r="M19" s="74">
        <v>8873.3818359375</v>
      </c>
      <c r="N19" s="74">
        <v>3646.694091796875</v>
      </c>
      <c r="O19" s="75"/>
      <c r="P19" s="76"/>
      <c r="Q19" s="76"/>
      <c r="R19" s="86"/>
      <c r="S19" s="48">
        <v>2</v>
      </c>
      <c r="T19" s="48">
        <v>0</v>
      </c>
      <c r="U19" s="49">
        <v>0</v>
      </c>
      <c r="V19" s="49">
        <v>0.5</v>
      </c>
      <c r="W19" s="49">
        <v>0</v>
      </c>
      <c r="X19" s="49">
        <v>0.999996</v>
      </c>
      <c r="Y19" s="49">
        <v>0.5</v>
      </c>
      <c r="Z19" s="49">
        <v>0</v>
      </c>
      <c r="AA19" s="71">
        <v>19</v>
      </c>
      <c r="AB19" s="71"/>
      <c r="AC19" s="72"/>
      <c r="AD19" s="78" t="s">
        <v>992</v>
      </c>
      <c r="AE19" s="78">
        <v>403</v>
      </c>
      <c r="AF19" s="78">
        <v>44225</v>
      </c>
      <c r="AG19" s="78">
        <v>2091</v>
      </c>
      <c r="AH19" s="78">
        <v>0</v>
      </c>
      <c r="AI19" s="78"/>
      <c r="AJ19" s="78" t="s">
        <v>1140</v>
      </c>
      <c r="AK19" s="78" t="s">
        <v>1282</v>
      </c>
      <c r="AL19" s="83" t="s">
        <v>1375</v>
      </c>
      <c r="AM19" s="78"/>
      <c r="AN19" s="80">
        <v>41516.62185185185</v>
      </c>
      <c r="AO19" s="83" t="s">
        <v>1476</v>
      </c>
      <c r="AP19" s="78" t="b">
        <v>0</v>
      </c>
      <c r="AQ19" s="78" t="b">
        <v>0</v>
      </c>
      <c r="AR19" s="78" t="b">
        <v>0</v>
      </c>
      <c r="AS19" s="78"/>
      <c r="AT19" s="78">
        <v>534</v>
      </c>
      <c r="AU19" s="83" t="s">
        <v>1600</v>
      </c>
      <c r="AV19" s="78" t="b">
        <v>1</v>
      </c>
      <c r="AW19" s="78" t="s">
        <v>1695</v>
      </c>
      <c r="AX19" s="83" t="s">
        <v>1712</v>
      </c>
      <c r="AY19" s="78" t="s">
        <v>65</v>
      </c>
      <c r="AZ19" s="78" t="str">
        <f>REPLACE(INDEX(GroupVertices[Group],MATCH(Vertices[[#This Row],[Vertex]],GroupVertices[Vertex],0)),1,1,"")</f>
        <v>11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222</v>
      </c>
      <c r="B20" s="65"/>
      <c r="C20" s="65" t="s">
        <v>64</v>
      </c>
      <c r="D20" s="66">
        <v>164.7460378470128</v>
      </c>
      <c r="E20" s="68"/>
      <c r="F20" s="100" t="s">
        <v>1621</v>
      </c>
      <c r="G20" s="65"/>
      <c r="H20" s="69" t="s">
        <v>222</v>
      </c>
      <c r="I20" s="70"/>
      <c r="J20" s="70"/>
      <c r="K20" s="69" t="s">
        <v>1866</v>
      </c>
      <c r="L20" s="73">
        <v>1</v>
      </c>
      <c r="M20" s="74">
        <v>8873.3818359375</v>
      </c>
      <c r="N20" s="74">
        <v>3176.15283203125</v>
      </c>
      <c r="O20" s="75"/>
      <c r="P20" s="76"/>
      <c r="Q20" s="76"/>
      <c r="R20" s="86"/>
      <c r="S20" s="48">
        <v>0</v>
      </c>
      <c r="T20" s="48">
        <v>2</v>
      </c>
      <c r="U20" s="49">
        <v>0</v>
      </c>
      <c r="V20" s="49">
        <v>0.5</v>
      </c>
      <c r="W20" s="49">
        <v>0</v>
      </c>
      <c r="X20" s="49">
        <v>0.999996</v>
      </c>
      <c r="Y20" s="49">
        <v>0.5</v>
      </c>
      <c r="Z20" s="49">
        <v>0</v>
      </c>
      <c r="AA20" s="71">
        <v>20</v>
      </c>
      <c r="AB20" s="71"/>
      <c r="AC20" s="72"/>
      <c r="AD20" s="78" t="s">
        <v>993</v>
      </c>
      <c r="AE20" s="78">
        <v>459</v>
      </c>
      <c r="AF20" s="78">
        <v>1170</v>
      </c>
      <c r="AG20" s="78">
        <v>139033</v>
      </c>
      <c r="AH20" s="78">
        <v>130454</v>
      </c>
      <c r="AI20" s="78"/>
      <c r="AJ20" s="78" t="s">
        <v>1141</v>
      </c>
      <c r="AK20" s="78" t="s">
        <v>1283</v>
      </c>
      <c r="AL20" s="78"/>
      <c r="AM20" s="78"/>
      <c r="AN20" s="80">
        <v>42305.04219907407</v>
      </c>
      <c r="AO20" s="78"/>
      <c r="AP20" s="78" t="b">
        <v>1</v>
      </c>
      <c r="AQ20" s="78" t="b">
        <v>0</v>
      </c>
      <c r="AR20" s="78" t="b">
        <v>1</v>
      </c>
      <c r="AS20" s="78"/>
      <c r="AT20" s="78">
        <v>28</v>
      </c>
      <c r="AU20" s="83" t="s">
        <v>1597</v>
      </c>
      <c r="AV20" s="78" t="b">
        <v>0</v>
      </c>
      <c r="AW20" s="78" t="s">
        <v>1695</v>
      </c>
      <c r="AX20" s="83" t="s">
        <v>1713</v>
      </c>
      <c r="AY20" s="78" t="s">
        <v>66</v>
      </c>
      <c r="AZ20" s="78" t="str">
        <f>REPLACE(INDEX(GroupVertices[Group],MATCH(Vertices[[#This Row],[Vertex]],GroupVertices[Vertex],0)),1,1,"")</f>
        <v>11</v>
      </c>
      <c r="BA20" s="48" t="s">
        <v>458</v>
      </c>
      <c r="BB20" s="48" t="s">
        <v>458</v>
      </c>
      <c r="BC20" s="48" t="s">
        <v>501</v>
      </c>
      <c r="BD20" s="48" t="s">
        <v>501</v>
      </c>
      <c r="BE20" s="48" t="s">
        <v>524</v>
      </c>
      <c r="BF20" s="48" t="s">
        <v>524</v>
      </c>
      <c r="BG20" s="116" t="s">
        <v>2472</v>
      </c>
      <c r="BH20" s="116" t="s">
        <v>2472</v>
      </c>
      <c r="BI20" s="116" t="s">
        <v>2526</v>
      </c>
      <c r="BJ20" s="116" t="s">
        <v>2526</v>
      </c>
      <c r="BK20" s="116">
        <v>1</v>
      </c>
      <c r="BL20" s="120">
        <v>10</v>
      </c>
      <c r="BM20" s="116">
        <v>0</v>
      </c>
      <c r="BN20" s="120">
        <v>0</v>
      </c>
      <c r="BO20" s="116">
        <v>0</v>
      </c>
      <c r="BP20" s="120">
        <v>0</v>
      </c>
      <c r="BQ20" s="116">
        <v>9</v>
      </c>
      <c r="BR20" s="120">
        <v>90</v>
      </c>
      <c r="BS20" s="116">
        <v>10</v>
      </c>
      <c r="BT20" s="2"/>
      <c r="BU20" s="3"/>
      <c r="BV20" s="3"/>
      <c r="BW20" s="3"/>
      <c r="BX20" s="3"/>
    </row>
    <row r="21" spans="1:76" ht="15">
      <c r="A21" s="64" t="s">
        <v>223</v>
      </c>
      <c r="B21" s="65"/>
      <c r="C21" s="65" t="s">
        <v>64</v>
      </c>
      <c r="D21" s="66">
        <v>162.67475416275056</v>
      </c>
      <c r="E21" s="68"/>
      <c r="F21" s="100" t="s">
        <v>1622</v>
      </c>
      <c r="G21" s="65"/>
      <c r="H21" s="69" t="s">
        <v>223</v>
      </c>
      <c r="I21" s="70"/>
      <c r="J21" s="70"/>
      <c r="K21" s="69" t="s">
        <v>1867</v>
      </c>
      <c r="L21" s="73">
        <v>1</v>
      </c>
      <c r="M21" s="74">
        <v>6202.27099609375</v>
      </c>
      <c r="N21" s="74">
        <v>6609.6328125</v>
      </c>
      <c r="O21" s="75"/>
      <c r="P21" s="76"/>
      <c r="Q21" s="76"/>
      <c r="R21" s="86"/>
      <c r="S21" s="48">
        <v>1</v>
      </c>
      <c r="T21" s="48">
        <v>1</v>
      </c>
      <c r="U21" s="49">
        <v>0</v>
      </c>
      <c r="V21" s="49">
        <v>0</v>
      </c>
      <c r="W21" s="49">
        <v>0</v>
      </c>
      <c r="X21" s="49">
        <v>0.999996</v>
      </c>
      <c r="Y21" s="49">
        <v>0</v>
      </c>
      <c r="Z21" s="49" t="s">
        <v>2071</v>
      </c>
      <c r="AA21" s="71">
        <v>21</v>
      </c>
      <c r="AB21" s="71"/>
      <c r="AC21" s="72"/>
      <c r="AD21" s="78" t="s">
        <v>994</v>
      </c>
      <c r="AE21" s="78">
        <v>2027</v>
      </c>
      <c r="AF21" s="78">
        <v>289</v>
      </c>
      <c r="AG21" s="78">
        <v>1456</v>
      </c>
      <c r="AH21" s="78">
        <v>912</v>
      </c>
      <c r="AI21" s="78"/>
      <c r="AJ21" s="78" t="s">
        <v>1142</v>
      </c>
      <c r="AK21" s="78" t="s">
        <v>1284</v>
      </c>
      <c r="AL21" s="83" t="s">
        <v>1376</v>
      </c>
      <c r="AM21" s="78"/>
      <c r="AN21" s="80">
        <v>42528.90694444445</v>
      </c>
      <c r="AO21" s="83" t="s">
        <v>1477</v>
      </c>
      <c r="AP21" s="78" t="b">
        <v>0</v>
      </c>
      <c r="AQ21" s="78" t="b">
        <v>0</v>
      </c>
      <c r="AR21" s="78" t="b">
        <v>1</v>
      </c>
      <c r="AS21" s="78"/>
      <c r="AT21" s="78">
        <v>13</v>
      </c>
      <c r="AU21" s="83" t="s">
        <v>1597</v>
      </c>
      <c r="AV21" s="78" t="b">
        <v>0</v>
      </c>
      <c r="AW21" s="78" t="s">
        <v>1695</v>
      </c>
      <c r="AX21" s="83" t="s">
        <v>1714</v>
      </c>
      <c r="AY21" s="78" t="s">
        <v>66</v>
      </c>
      <c r="AZ21" s="78" t="str">
        <f>REPLACE(INDEX(GroupVertices[Group],MATCH(Vertices[[#This Row],[Vertex]],GroupVertices[Vertex],0)),1,1,"")</f>
        <v>4</v>
      </c>
      <c r="BA21" s="48"/>
      <c r="BB21" s="48"/>
      <c r="BC21" s="48"/>
      <c r="BD21" s="48"/>
      <c r="BE21" s="48" t="s">
        <v>525</v>
      </c>
      <c r="BF21" s="48" t="s">
        <v>525</v>
      </c>
      <c r="BG21" s="116" t="s">
        <v>2473</v>
      </c>
      <c r="BH21" s="116" t="s">
        <v>2473</v>
      </c>
      <c r="BI21" s="116" t="s">
        <v>2527</v>
      </c>
      <c r="BJ21" s="116" t="s">
        <v>2527</v>
      </c>
      <c r="BK21" s="116">
        <v>1</v>
      </c>
      <c r="BL21" s="120">
        <v>3.225806451612903</v>
      </c>
      <c r="BM21" s="116">
        <v>0</v>
      </c>
      <c r="BN21" s="120">
        <v>0</v>
      </c>
      <c r="BO21" s="116">
        <v>0</v>
      </c>
      <c r="BP21" s="120">
        <v>0</v>
      </c>
      <c r="BQ21" s="116">
        <v>30</v>
      </c>
      <c r="BR21" s="120">
        <v>96.7741935483871</v>
      </c>
      <c r="BS21" s="116">
        <v>31</v>
      </c>
      <c r="BT21" s="2"/>
      <c r="BU21" s="3"/>
      <c r="BV21" s="3"/>
      <c r="BW21" s="3"/>
      <c r="BX21" s="3"/>
    </row>
    <row r="22" spans="1:76" ht="15">
      <c r="A22" s="64" t="s">
        <v>224</v>
      </c>
      <c r="B22" s="65"/>
      <c r="C22" s="65" t="s">
        <v>64</v>
      </c>
      <c r="D22" s="66">
        <v>164.29463436531205</v>
      </c>
      <c r="E22" s="68"/>
      <c r="F22" s="100" t="s">
        <v>585</v>
      </c>
      <c r="G22" s="65"/>
      <c r="H22" s="69" t="s">
        <v>224</v>
      </c>
      <c r="I22" s="70"/>
      <c r="J22" s="70"/>
      <c r="K22" s="69" t="s">
        <v>1868</v>
      </c>
      <c r="L22" s="73">
        <v>1</v>
      </c>
      <c r="M22" s="74">
        <v>918.7302856445312</v>
      </c>
      <c r="N22" s="74">
        <v>6237.49658203125</v>
      </c>
      <c r="O22" s="75"/>
      <c r="P22" s="76"/>
      <c r="Q22" s="76"/>
      <c r="R22" s="86"/>
      <c r="S22" s="48">
        <v>0</v>
      </c>
      <c r="T22" s="48">
        <v>1</v>
      </c>
      <c r="U22" s="49">
        <v>0</v>
      </c>
      <c r="V22" s="49">
        <v>0.003448</v>
      </c>
      <c r="W22" s="49">
        <v>0.009685</v>
      </c>
      <c r="X22" s="49">
        <v>0.459948</v>
      </c>
      <c r="Y22" s="49">
        <v>0</v>
      </c>
      <c r="Z22" s="49">
        <v>0</v>
      </c>
      <c r="AA22" s="71">
        <v>22</v>
      </c>
      <c r="AB22" s="71"/>
      <c r="AC22" s="72"/>
      <c r="AD22" s="78" t="s">
        <v>995</v>
      </c>
      <c r="AE22" s="78">
        <v>772</v>
      </c>
      <c r="AF22" s="78">
        <v>978</v>
      </c>
      <c r="AG22" s="78">
        <v>30703</v>
      </c>
      <c r="AH22" s="78">
        <v>9503</v>
      </c>
      <c r="AI22" s="78"/>
      <c r="AJ22" s="78" t="s">
        <v>1143</v>
      </c>
      <c r="AK22" s="78" t="s">
        <v>1285</v>
      </c>
      <c r="AL22" s="78"/>
      <c r="AM22" s="78"/>
      <c r="AN22" s="80">
        <v>39986.644166666665</v>
      </c>
      <c r="AO22" s="83" t="s">
        <v>1478</v>
      </c>
      <c r="AP22" s="78" t="b">
        <v>0</v>
      </c>
      <c r="AQ22" s="78" t="b">
        <v>0</v>
      </c>
      <c r="AR22" s="78" t="b">
        <v>1</v>
      </c>
      <c r="AS22" s="78"/>
      <c r="AT22" s="78">
        <v>51</v>
      </c>
      <c r="AU22" s="83" t="s">
        <v>1597</v>
      </c>
      <c r="AV22" s="78" t="b">
        <v>0</v>
      </c>
      <c r="AW22" s="78" t="s">
        <v>1695</v>
      </c>
      <c r="AX22" s="83" t="s">
        <v>1715</v>
      </c>
      <c r="AY22" s="78" t="s">
        <v>66</v>
      </c>
      <c r="AZ22" s="78" t="str">
        <f>REPLACE(INDEX(GroupVertices[Group],MATCH(Vertices[[#This Row],[Vertex]],GroupVertices[Vertex],0)),1,1,"")</f>
        <v>1</v>
      </c>
      <c r="BA22" s="48"/>
      <c r="BB22" s="48"/>
      <c r="BC22" s="48"/>
      <c r="BD22" s="48"/>
      <c r="BE22" s="48"/>
      <c r="BF22" s="48"/>
      <c r="BG22" s="116" t="s">
        <v>2474</v>
      </c>
      <c r="BH22" s="116" t="s">
        <v>2474</v>
      </c>
      <c r="BI22" s="116" t="s">
        <v>2528</v>
      </c>
      <c r="BJ22" s="116" t="s">
        <v>2528</v>
      </c>
      <c r="BK22" s="116">
        <v>0</v>
      </c>
      <c r="BL22" s="120">
        <v>0</v>
      </c>
      <c r="BM22" s="116">
        <v>0</v>
      </c>
      <c r="BN22" s="120">
        <v>0</v>
      </c>
      <c r="BO22" s="116">
        <v>0</v>
      </c>
      <c r="BP22" s="120">
        <v>0</v>
      </c>
      <c r="BQ22" s="116">
        <v>20</v>
      </c>
      <c r="BR22" s="120">
        <v>100</v>
      </c>
      <c r="BS22" s="116">
        <v>20</v>
      </c>
      <c r="BT22" s="2"/>
      <c r="BU22" s="3"/>
      <c r="BV22" s="3"/>
      <c r="BW22" s="3"/>
      <c r="BX22" s="3"/>
    </row>
    <row r="23" spans="1:76" ht="15">
      <c r="A23" s="64" t="s">
        <v>225</v>
      </c>
      <c r="B23" s="65"/>
      <c r="C23" s="65" t="s">
        <v>64</v>
      </c>
      <c r="D23" s="66">
        <v>162.62773296674007</v>
      </c>
      <c r="E23" s="68"/>
      <c r="F23" s="100" t="s">
        <v>586</v>
      </c>
      <c r="G23" s="65"/>
      <c r="H23" s="69" t="s">
        <v>225</v>
      </c>
      <c r="I23" s="70"/>
      <c r="J23" s="70"/>
      <c r="K23" s="69" t="s">
        <v>1869</v>
      </c>
      <c r="L23" s="73">
        <v>1</v>
      </c>
      <c r="M23" s="74">
        <v>1988.1207275390625</v>
      </c>
      <c r="N23" s="74">
        <v>7509.40576171875</v>
      </c>
      <c r="O23" s="75"/>
      <c r="P23" s="76"/>
      <c r="Q23" s="76"/>
      <c r="R23" s="86"/>
      <c r="S23" s="48">
        <v>0</v>
      </c>
      <c r="T23" s="48">
        <v>1</v>
      </c>
      <c r="U23" s="49">
        <v>0</v>
      </c>
      <c r="V23" s="49">
        <v>0.003448</v>
      </c>
      <c r="W23" s="49">
        <v>0.009685</v>
      </c>
      <c r="X23" s="49">
        <v>0.459948</v>
      </c>
      <c r="Y23" s="49">
        <v>0</v>
      </c>
      <c r="Z23" s="49">
        <v>0</v>
      </c>
      <c r="AA23" s="71">
        <v>23</v>
      </c>
      <c r="AB23" s="71"/>
      <c r="AC23" s="72"/>
      <c r="AD23" s="78" t="s">
        <v>996</v>
      </c>
      <c r="AE23" s="78">
        <v>1139</v>
      </c>
      <c r="AF23" s="78">
        <v>269</v>
      </c>
      <c r="AG23" s="78">
        <v>2716</v>
      </c>
      <c r="AH23" s="78">
        <v>2076</v>
      </c>
      <c r="AI23" s="78"/>
      <c r="AJ23" s="78" t="s">
        <v>1144</v>
      </c>
      <c r="AK23" s="78"/>
      <c r="AL23" s="78"/>
      <c r="AM23" s="78"/>
      <c r="AN23" s="80">
        <v>40625.5415625</v>
      </c>
      <c r="AO23" s="78"/>
      <c r="AP23" s="78" t="b">
        <v>1</v>
      </c>
      <c r="AQ23" s="78" t="b">
        <v>0</v>
      </c>
      <c r="AR23" s="78" t="b">
        <v>0</v>
      </c>
      <c r="AS23" s="78"/>
      <c r="AT23" s="78">
        <v>10</v>
      </c>
      <c r="AU23" s="83" t="s">
        <v>1597</v>
      </c>
      <c r="AV23" s="78" t="b">
        <v>0</v>
      </c>
      <c r="AW23" s="78" t="s">
        <v>1695</v>
      </c>
      <c r="AX23" s="83" t="s">
        <v>1716</v>
      </c>
      <c r="AY23" s="78" t="s">
        <v>66</v>
      </c>
      <c r="AZ23" s="78" t="str">
        <f>REPLACE(INDEX(GroupVertices[Group],MATCH(Vertices[[#This Row],[Vertex]],GroupVertices[Vertex],0)),1,1,"")</f>
        <v>1</v>
      </c>
      <c r="BA23" s="48"/>
      <c r="BB23" s="48"/>
      <c r="BC23" s="48"/>
      <c r="BD23" s="48"/>
      <c r="BE23" s="48"/>
      <c r="BF23" s="48"/>
      <c r="BG23" s="116" t="s">
        <v>2474</v>
      </c>
      <c r="BH23" s="116" t="s">
        <v>2474</v>
      </c>
      <c r="BI23" s="116" t="s">
        <v>2528</v>
      </c>
      <c r="BJ23" s="116" t="s">
        <v>2528</v>
      </c>
      <c r="BK23" s="116">
        <v>0</v>
      </c>
      <c r="BL23" s="120">
        <v>0</v>
      </c>
      <c r="BM23" s="116">
        <v>0</v>
      </c>
      <c r="BN23" s="120">
        <v>0</v>
      </c>
      <c r="BO23" s="116">
        <v>0</v>
      </c>
      <c r="BP23" s="120">
        <v>0</v>
      </c>
      <c r="BQ23" s="116">
        <v>20</v>
      </c>
      <c r="BR23" s="120">
        <v>100</v>
      </c>
      <c r="BS23" s="116">
        <v>20</v>
      </c>
      <c r="BT23" s="2"/>
      <c r="BU23" s="3"/>
      <c r="BV23" s="3"/>
      <c r="BW23" s="3"/>
      <c r="BX23" s="3"/>
    </row>
    <row r="24" spans="1:76" ht="15">
      <c r="A24" s="64" t="s">
        <v>226</v>
      </c>
      <c r="B24" s="65"/>
      <c r="C24" s="65" t="s">
        <v>64</v>
      </c>
      <c r="D24" s="66">
        <v>172.27413132829267</v>
      </c>
      <c r="E24" s="68"/>
      <c r="F24" s="100" t="s">
        <v>587</v>
      </c>
      <c r="G24" s="65"/>
      <c r="H24" s="69" t="s">
        <v>226</v>
      </c>
      <c r="I24" s="70"/>
      <c r="J24" s="70"/>
      <c r="K24" s="69" t="s">
        <v>1870</v>
      </c>
      <c r="L24" s="73">
        <v>1</v>
      </c>
      <c r="M24" s="74">
        <v>1538.9404296875</v>
      </c>
      <c r="N24" s="74">
        <v>2981.7919921875</v>
      </c>
      <c r="O24" s="75"/>
      <c r="P24" s="76"/>
      <c r="Q24" s="76"/>
      <c r="R24" s="86"/>
      <c r="S24" s="48">
        <v>0</v>
      </c>
      <c r="T24" s="48">
        <v>1</v>
      </c>
      <c r="U24" s="49">
        <v>0</v>
      </c>
      <c r="V24" s="49">
        <v>0.003448</v>
      </c>
      <c r="W24" s="49">
        <v>0.009685</v>
      </c>
      <c r="X24" s="49">
        <v>0.459948</v>
      </c>
      <c r="Y24" s="49">
        <v>0</v>
      </c>
      <c r="Z24" s="49">
        <v>0</v>
      </c>
      <c r="AA24" s="71">
        <v>24</v>
      </c>
      <c r="AB24" s="71"/>
      <c r="AC24" s="72"/>
      <c r="AD24" s="78" t="s">
        <v>226</v>
      </c>
      <c r="AE24" s="78">
        <v>3690</v>
      </c>
      <c r="AF24" s="78">
        <v>4372</v>
      </c>
      <c r="AG24" s="78">
        <v>289758</v>
      </c>
      <c r="AH24" s="78">
        <v>156313</v>
      </c>
      <c r="AI24" s="78"/>
      <c r="AJ24" s="78" t="s">
        <v>1145</v>
      </c>
      <c r="AK24" s="78" t="s">
        <v>1286</v>
      </c>
      <c r="AL24" s="78"/>
      <c r="AM24" s="78"/>
      <c r="AN24" s="80">
        <v>41989.78744212963</v>
      </c>
      <c r="AO24" s="78"/>
      <c r="AP24" s="78" t="b">
        <v>1</v>
      </c>
      <c r="AQ24" s="78" t="b">
        <v>0</v>
      </c>
      <c r="AR24" s="78" t="b">
        <v>1</v>
      </c>
      <c r="AS24" s="78"/>
      <c r="AT24" s="78">
        <v>688</v>
      </c>
      <c r="AU24" s="83" t="s">
        <v>1597</v>
      </c>
      <c r="AV24" s="78" t="b">
        <v>0</v>
      </c>
      <c r="AW24" s="78" t="s">
        <v>1695</v>
      </c>
      <c r="AX24" s="83" t="s">
        <v>1717</v>
      </c>
      <c r="AY24" s="78" t="s">
        <v>66</v>
      </c>
      <c r="AZ24" s="78" t="str">
        <f>REPLACE(INDEX(GroupVertices[Group],MATCH(Vertices[[#This Row],[Vertex]],GroupVertices[Vertex],0)),1,1,"")</f>
        <v>1</v>
      </c>
      <c r="BA24" s="48"/>
      <c r="BB24" s="48"/>
      <c r="BC24" s="48"/>
      <c r="BD24" s="48"/>
      <c r="BE24" s="48"/>
      <c r="BF24" s="48"/>
      <c r="BG24" s="116" t="s">
        <v>2474</v>
      </c>
      <c r="BH24" s="116" t="s">
        <v>2474</v>
      </c>
      <c r="BI24" s="116" t="s">
        <v>2528</v>
      </c>
      <c r="BJ24" s="116" t="s">
        <v>2528</v>
      </c>
      <c r="BK24" s="116">
        <v>0</v>
      </c>
      <c r="BL24" s="120">
        <v>0</v>
      </c>
      <c r="BM24" s="116">
        <v>0</v>
      </c>
      <c r="BN24" s="120">
        <v>0</v>
      </c>
      <c r="BO24" s="116">
        <v>0</v>
      </c>
      <c r="BP24" s="120">
        <v>0</v>
      </c>
      <c r="BQ24" s="116">
        <v>20</v>
      </c>
      <c r="BR24" s="120">
        <v>100</v>
      </c>
      <c r="BS24" s="116">
        <v>20</v>
      </c>
      <c r="BT24" s="2"/>
      <c r="BU24" s="3"/>
      <c r="BV24" s="3"/>
      <c r="BW24" s="3"/>
      <c r="BX24" s="3"/>
    </row>
    <row r="25" spans="1:76" ht="15">
      <c r="A25" s="64" t="s">
        <v>227</v>
      </c>
      <c r="B25" s="65"/>
      <c r="C25" s="65" t="s">
        <v>64</v>
      </c>
      <c r="D25" s="66">
        <v>162.14106358803147</v>
      </c>
      <c r="E25" s="68"/>
      <c r="F25" s="100" t="s">
        <v>588</v>
      </c>
      <c r="G25" s="65"/>
      <c r="H25" s="69" t="s">
        <v>227</v>
      </c>
      <c r="I25" s="70"/>
      <c r="J25" s="70"/>
      <c r="K25" s="69" t="s">
        <v>1871</v>
      </c>
      <c r="L25" s="73">
        <v>1</v>
      </c>
      <c r="M25" s="74">
        <v>1656.5831298828125</v>
      </c>
      <c r="N25" s="74">
        <v>352.9058837890625</v>
      </c>
      <c r="O25" s="75"/>
      <c r="P25" s="76"/>
      <c r="Q25" s="76"/>
      <c r="R25" s="86"/>
      <c r="S25" s="48">
        <v>0</v>
      </c>
      <c r="T25" s="48">
        <v>1</v>
      </c>
      <c r="U25" s="49">
        <v>0</v>
      </c>
      <c r="V25" s="49">
        <v>0.003448</v>
      </c>
      <c r="W25" s="49">
        <v>0.009685</v>
      </c>
      <c r="X25" s="49">
        <v>0.459948</v>
      </c>
      <c r="Y25" s="49">
        <v>0</v>
      </c>
      <c r="Z25" s="49">
        <v>0</v>
      </c>
      <c r="AA25" s="71">
        <v>25</v>
      </c>
      <c r="AB25" s="71"/>
      <c r="AC25" s="72"/>
      <c r="AD25" s="78" t="s">
        <v>997</v>
      </c>
      <c r="AE25" s="78">
        <v>348</v>
      </c>
      <c r="AF25" s="78">
        <v>62</v>
      </c>
      <c r="AG25" s="78">
        <v>386</v>
      </c>
      <c r="AH25" s="78">
        <v>133</v>
      </c>
      <c r="AI25" s="78"/>
      <c r="AJ25" s="78" t="s">
        <v>1146</v>
      </c>
      <c r="AK25" s="78" t="s">
        <v>1287</v>
      </c>
      <c r="AL25" s="78"/>
      <c r="AM25" s="78"/>
      <c r="AN25" s="80">
        <v>43707.70916666667</v>
      </c>
      <c r="AO25" s="83" t="s">
        <v>1479</v>
      </c>
      <c r="AP25" s="78" t="b">
        <v>1</v>
      </c>
      <c r="AQ25" s="78" t="b">
        <v>0</v>
      </c>
      <c r="AR25" s="78" t="b">
        <v>0</v>
      </c>
      <c r="AS25" s="78"/>
      <c r="AT25" s="78">
        <v>1</v>
      </c>
      <c r="AU25" s="78"/>
      <c r="AV25" s="78" t="b">
        <v>0</v>
      </c>
      <c r="AW25" s="78" t="s">
        <v>1695</v>
      </c>
      <c r="AX25" s="83" t="s">
        <v>1718</v>
      </c>
      <c r="AY25" s="78" t="s">
        <v>66</v>
      </c>
      <c r="AZ25" s="78" t="str">
        <f>REPLACE(INDEX(GroupVertices[Group],MATCH(Vertices[[#This Row],[Vertex]],GroupVertices[Vertex],0)),1,1,"")</f>
        <v>1</v>
      </c>
      <c r="BA25" s="48"/>
      <c r="BB25" s="48"/>
      <c r="BC25" s="48"/>
      <c r="BD25" s="48"/>
      <c r="BE25" s="48"/>
      <c r="BF25" s="48"/>
      <c r="BG25" s="116" t="s">
        <v>2474</v>
      </c>
      <c r="BH25" s="116" t="s">
        <v>2474</v>
      </c>
      <c r="BI25" s="116" t="s">
        <v>2528</v>
      </c>
      <c r="BJ25" s="116" t="s">
        <v>2528</v>
      </c>
      <c r="BK25" s="116">
        <v>0</v>
      </c>
      <c r="BL25" s="120">
        <v>0</v>
      </c>
      <c r="BM25" s="116">
        <v>0</v>
      </c>
      <c r="BN25" s="120">
        <v>0</v>
      </c>
      <c r="BO25" s="116">
        <v>0</v>
      </c>
      <c r="BP25" s="120">
        <v>0</v>
      </c>
      <c r="BQ25" s="116">
        <v>20</v>
      </c>
      <c r="BR25" s="120">
        <v>100</v>
      </c>
      <c r="BS25" s="116">
        <v>20</v>
      </c>
      <c r="BT25" s="2"/>
      <c r="BU25" s="3"/>
      <c r="BV25" s="3"/>
      <c r="BW25" s="3"/>
      <c r="BX25" s="3"/>
    </row>
    <row r="26" spans="1:76" ht="15">
      <c r="A26" s="64" t="s">
        <v>228</v>
      </c>
      <c r="B26" s="65"/>
      <c r="C26" s="65" t="s">
        <v>64</v>
      </c>
      <c r="D26" s="66">
        <v>162.12695722922834</v>
      </c>
      <c r="E26" s="68"/>
      <c r="F26" s="100" t="s">
        <v>589</v>
      </c>
      <c r="G26" s="65"/>
      <c r="H26" s="69" t="s">
        <v>228</v>
      </c>
      <c r="I26" s="70"/>
      <c r="J26" s="70"/>
      <c r="K26" s="69" t="s">
        <v>1872</v>
      </c>
      <c r="L26" s="73">
        <v>1</v>
      </c>
      <c r="M26" s="74">
        <v>1565.2451171875</v>
      </c>
      <c r="N26" s="74">
        <v>9472.4833984375</v>
      </c>
      <c r="O26" s="75"/>
      <c r="P26" s="76"/>
      <c r="Q26" s="76"/>
      <c r="R26" s="86"/>
      <c r="S26" s="48">
        <v>0</v>
      </c>
      <c r="T26" s="48">
        <v>1</v>
      </c>
      <c r="U26" s="49">
        <v>0</v>
      </c>
      <c r="V26" s="49">
        <v>0.003448</v>
      </c>
      <c r="W26" s="49">
        <v>0.009685</v>
      </c>
      <c r="X26" s="49">
        <v>0.459948</v>
      </c>
      <c r="Y26" s="49">
        <v>0</v>
      </c>
      <c r="Z26" s="49">
        <v>0</v>
      </c>
      <c r="AA26" s="71">
        <v>26</v>
      </c>
      <c r="AB26" s="71"/>
      <c r="AC26" s="72"/>
      <c r="AD26" s="78" t="s">
        <v>998</v>
      </c>
      <c r="AE26" s="78">
        <v>4</v>
      </c>
      <c r="AF26" s="78">
        <v>56</v>
      </c>
      <c r="AG26" s="78">
        <v>1753</v>
      </c>
      <c r="AH26" s="78">
        <v>34808</v>
      </c>
      <c r="AI26" s="78"/>
      <c r="AJ26" s="78" t="s">
        <v>1147</v>
      </c>
      <c r="AK26" s="78" t="s">
        <v>1288</v>
      </c>
      <c r="AL26" s="78"/>
      <c r="AM26" s="78"/>
      <c r="AN26" s="80">
        <v>40982.92986111111</v>
      </c>
      <c r="AO26" s="78"/>
      <c r="AP26" s="78" t="b">
        <v>1</v>
      </c>
      <c r="AQ26" s="78" t="b">
        <v>0</v>
      </c>
      <c r="AR26" s="78" t="b">
        <v>0</v>
      </c>
      <c r="AS26" s="78"/>
      <c r="AT26" s="78">
        <v>0</v>
      </c>
      <c r="AU26" s="83" t="s">
        <v>1597</v>
      </c>
      <c r="AV26" s="78" t="b">
        <v>0</v>
      </c>
      <c r="AW26" s="78" t="s">
        <v>1695</v>
      </c>
      <c r="AX26" s="83" t="s">
        <v>1719</v>
      </c>
      <c r="AY26" s="78" t="s">
        <v>66</v>
      </c>
      <c r="AZ26" s="78" t="str">
        <f>REPLACE(INDEX(GroupVertices[Group],MATCH(Vertices[[#This Row],[Vertex]],GroupVertices[Vertex],0)),1,1,"")</f>
        <v>1</v>
      </c>
      <c r="BA26" s="48"/>
      <c r="BB26" s="48"/>
      <c r="BC26" s="48"/>
      <c r="BD26" s="48"/>
      <c r="BE26" s="48"/>
      <c r="BF26" s="48"/>
      <c r="BG26" s="116" t="s">
        <v>2474</v>
      </c>
      <c r="BH26" s="116" t="s">
        <v>2474</v>
      </c>
      <c r="BI26" s="116" t="s">
        <v>2528</v>
      </c>
      <c r="BJ26" s="116" t="s">
        <v>2528</v>
      </c>
      <c r="BK26" s="116">
        <v>0</v>
      </c>
      <c r="BL26" s="120">
        <v>0</v>
      </c>
      <c r="BM26" s="116">
        <v>0</v>
      </c>
      <c r="BN26" s="120">
        <v>0</v>
      </c>
      <c r="BO26" s="116">
        <v>0</v>
      </c>
      <c r="BP26" s="120">
        <v>0</v>
      </c>
      <c r="BQ26" s="116">
        <v>20</v>
      </c>
      <c r="BR26" s="120">
        <v>100</v>
      </c>
      <c r="BS26" s="116">
        <v>20</v>
      </c>
      <c r="BT26" s="2"/>
      <c r="BU26" s="3"/>
      <c r="BV26" s="3"/>
      <c r="BW26" s="3"/>
      <c r="BX26" s="3"/>
    </row>
    <row r="27" spans="1:76" ht="15">
      <c r="A27" s="64" t="s">
        <v>229</v>
      </c>
      <c r="B27" s="65"/>
      <c r="C27" s="65" t="s">
        <v>64</v>
      </c>
      <c r="D27" s="66">
        <v>163.0885406876429</v>
      </c>
      <c r="E27" s="68"/>
      <c r="F27" s="100" t="s">
        <v>590</v>
      </c>
      <c r="G27" s="65"/>
      <c r="H27" s="69" t="s">
        <v>229</v>
      </c>
      <c r="I27" s="70"/>
      <c r="J27" s="70"/>
      <c r="K27" s="69" t="s">
        <v>1873</v>
      </c>
      <c r="L27" s="73">
        <v>1</v>
      </c>
      <c r="M27" s="74">
        <v>2310.660400390625</v>
      </c>
      <c r="N27" s="74">
        <v>6119.5712890625</v>
      </c>
      <c r="O27" s="75"/>
      <c r="P27" s="76"/>
      <c r="Q27" s="76"/>
      <c r="R27" s="86"/>
      <c r="S27" s="48">
        <v>0</v>
      </c>
      <c r="T27" s="48">
        <v>1</v>
      </c>
      <c r="U27" s="49">
        <v>0</v>
      </c>
      <c r="V27" s="49">
        <v>0.003448</v>
      </c>
      <c r="W27" s="49">
        <v>0.009685</v>
      </c>
      <c r="X27" s="49">
        <v>0.459948</v>
      </c>
      <c r="Y27" s="49">
        <v>0</v>
      </c>
      <c r="Z27" s="49">
        <v>0</v>
      </c>
      <c r="AA27" s="71">
        <v>27</v>
      </c>
      <c r="AB27" s="71"/>
      <c r="AC27" s="72"/>
      <c r="AD27" s="78" t="s">
        <v>999</v>
      </c>
      <c r="AE27" s="78">
        <v>835</v>
      </c>
      <c r="AF27" s="78">
        <v>465</v>
      </c>
      <c r="AG27" s="78">
        <v>38134</v>
      </c>
      <c r="AH27" s="78">
        <v>22459</v>
      </c>
      <c r="AI27" s="78"/>
      <c r="AJ27" s="78" t="s">
        <v>1148</v>
      </c>
      <c r="AK27" s="78" t="s">
        <v>1289</v>
      </c>
      <c r="AL27" s="78"/>
      <c r="AM27" s="78"/>
      <c r="AN27" s="80">
        <v>41473.01118055556</v>
      </c>
      <c r="AO27" s="83" t="s">
        <v>1480</v>
      </c>
      <c r="AP27" s="78" t="b">
        <v>1</v>
      </c>
      <c r="AQ27" s="78" t="b">
        <v>0</v>
      </c>
      <c r="AR27" s="78" t="b">
        <v>0</v>
      </c>
      <c r="AS27" s="78"/>
      <c r="AT27" s="78">
        <v>56</v>
      </c>
      <c r="AU27" s="83" t="s">
        <v>1597</v>
      </c>
      <c r="AV27" s="78" t="b">
        <v>0</v>
      </c>
      <c r="AW27" s="78" t="s">
        <v>1695</v>
      </c>
      <c r="AX27" s="83" t="s">
        <v>1720</v>
      </c>
      <c r="AY27" s="78" t="s">
        <v>66</v>
      </c>
      <c r="AZ27" s="78" t="str">
        <f>REPLACE(INDEX(GroupVertices[Group],MATCH(Vertices[[#This Row],[Vertex]],GroupVertices[Vertex],0)),1,1,"")</f>
        <v>1</v>
      </c>
      <c r="BA27" s="48"/>
      <c r="BB27" s="48"/>
      <c r="BC27" s="48"/>
      <c r="BD27" s="48"/>
      <c r="BE27" s="48"/>
      <c r="BF27" s="48"/>
      <c r="BG27" s="116" t="s">
        <v>2474</v>
      </c>
      <c r="BH27" s="116" t="s">
        <v>2474</v>
      </c>
      <c r="BI27" s="116" t="s">
        <v>2528</v>
      </c>
      <c r="BJ27" s="116" t="s">
        <v>2528</v>
      </c>
      <c r="BK27" s="116">
        <v>0</v>
      </c>
      <c r="BL27" s="120">
        <v>0</v>
      </c>
      <c r="BM27" s="116">
        <v>0</v>
      </c>
      <c r="BN27" s="120">
        <v>0</v>
      </c>
      <c r="BO27" s="116">
        <v>0</v>
      </c>
      <c r="BP27" s="120">
        <v>0</v>
      </c>
      <c r="BQ27" s="116">
        <v>20</v>
      </c>
      <c r="BR27" s="120">
        <v>100</v>
      </c>
      <c r="BS27" s="116">
        <v>20</v>
      </c>
      <c r="BT27" s="2"/>
      <c r="BU27" s="3"/>
      <c r="BV27" s="3"/>
      <c r="BW27" s="3"/>
      <c r="BX27" s="3"/>
    </row>
    <row r="28" spans="1:76" ht="15">
      <c r="A28" s="64" t="s">
        <v>230</v>
      </c>
      <c r="B28" s="65"/>
      <c r="C28" s="65" t="s">
        <v>64</v>
      </c>
      <c r="D28" s="66">
        <v>168.533595185658</v>
      </c>
      <c r="E28" s="68"/>
      <c r="F28" s="100" t="s">
        <v>591</v>
      </c>
      <c r="G28" s="65"/>
      <c r="H28" s="69" t="s">
        <v>230</v>
      </c>
      <c r="I28" s="70"/>
      <c r="J28" s="70"/>
      <c r="K28" s="69" t="s">
        <v>1874</v>
      </c>
      <c r="L28" s="73">
        <v>1</v>
      </c>
      <c r="M28" s="74">
        <v>3487.456787109375</v>
      </c>
      <c r="N28" s="74">
        <v>4000.27734375</v>
      </c>
      <c r="O28" s="75"/>
      <c r="P28" s="76"/>
      <c r="Q28" s="76"/>
      <c r="R28" s="86"/>
      <c r="S28" s="48">
        <v>0</v>
      </c>
      <c r="T28" s="48">
        <v>1</v>
      </c>
      <c r="U28" s="49">
        <v>0</v>
      </c>
      <c r="V28" s="49">
        <v>0.003448</v>
      </c>
      <c r="W28" s="49">
        <v>0.009685</v>
      </c>
      <c r="X28" s="49">
        <v>0.459948</v>
      </c>
      <c r="Y28" s="49">
        <v>0</v>
      </c>
      <c r="Z28" s="49">
        <v>0</v>
      </c>
      <c r="AA28" s="71">
        <v>28</v>
      </c>
      <c r="AB28" s="71"/>
      <c r="AC28" s="72"/>
      <c r="AD28" s="78" t="s">
        <v>1000</v>
      </c>
      <c r="AE28" s="78">
        <v>821</v>
      </c>
      <c r="AF28" s="78">
        <v>2781</v>
      </c>
      <c r="AG28" s="78">
        <v>421228</v>
      </c>
      <c r="AH28" s="78">
        <v>273633</v>
      </c>
      <c r="AI28" s="78"/>
      <c r="AJ28" s="78" t="s">
        <v>1149</v>
      </c>
      <c r="AK28" s="78" t="s">
        <v>949</v>
      </c>
      <c r="AL28" s="83" t="s">
        <v>1377</v>
      </c>
      <c r="AM28" s="78"/>
      <c r="AN28" s="80">
        <v>40337.030381944445</v>
      </c>
      <c r="AO28" s="83" t="s">
        <v>1481</v>
      </c>
      <c r="AP28" s="78" t="b">
        <v>0</v>
      </c>
      <c r="AQ28" s="78" t="b">
        <v>0</v>
      </c>
      <c r="AR28" s="78" t="b">
        <v>0</v>
      </c>
      <c r="AS28" s="78"/>
      <c r="AT28" s="78">
        <v>641</v>
      </c>
      <c r="AU28" s="83" t="s">
        <v>1597</v>
      </c>
      <c r="AV28" s="78" t="b">
        <v>0</v>
      </c>
      <c r="AW28" s="78" t="s">
        <v>1695</v>
      </c>
      <c r="AX28" s="83" t="s">
        <v>1721</v>
      </c>
      <c r="AY28" s="78" t="s">
        <v>66</v>
      </c>
      <c r="AZ28" s="78" t="str">
        <f>REPLACE(INDEX(GroupVertices[Group],MATCH(Vertices[[#This Row],[Vertex]],GroupVertices[Vertex],0)),1,1,"")</f>
        <v>1</v>
      </c>
      <c r="BA28" s="48"/>
      <c r="BB28" s="48"/>
      <c r="BC28" s="48"/>
      <c r="BD28" s="48"/>
      <c r="BE28" s="48"/>
      <c r="BF28" s="48"/>
      <c r="BG28" s="116" t="s">
        <v>2474</v>
      </c>
      <c r="BH28" s="116" t="s">
        <v>2474</v>
      </c>
      <c r="BI28" s="116" t="s">
        <v>2528</v>
      </c>
      <c r="BJ28" s="116" t="s">
        <v>2528</v>
      </c>
      <c r="BK28" s="116">
        <v>0</v>
      </c>
      <c r="BL28" s="120">
        <v>0</v>
      </c>
      <c r="BM28" s="116">
        <v>0</v>
      </c>
      <c r="BN28" s="120">
        <v>0</v>
      </c>
      <c r="BO28" s="116">
        <v>0</v>
      </c>
      <c r="BP28" s="120">
        <v>0</v>
      </c>
      <c r="BQ28" s="116">
        <v>20</v>
      </c>
      <c r="BR28" s="120">
        <v>100</v>
      </c>
      <c r="BS28" s="116">
        <v>20</v>
      </c>
      <c r="BT28" s="2"/>
      <c r="BU28" s="3"/>
      <c r="BV28" s="3"/>
      <c r="BW28" s="3"/>
      <c r="BX28" s="3"/>
    </row>
    <row r="29" spans="1:76" ht="15">
      <c r="A29" s="64" t="s">
        <v>231</v>
      </c>
      <c r="B29" s="65"/>
      <c r="C29" s="65" t="s">
        <v>64</v>
      </c>
      <c r="D29" s="66">
        <v>170.8917081655842</v>
      </c>
      <c r="E29" s="68"/>
      <c r="F29" s="100" t="s">
        <v>592</v>
      </c>
      <c r="G29" s="65"/>
      <c r="H29" s="69" t="s">
        <v>231</v>
      </c>
      <c r="I29" s="70"/>
      <c r="J29" s="70"/>
      <c r="K29" s="69" t="s">
        <v>1875</v>
      </c>
      <c r="L29" s="73">
        <v>1</v>
      </c>
      <c r="M29" s="74">
        <v>7630.00390625</v>
      </c>
      <c r="N29" s="74">
        <v>7477.193359375</v>
      </c>
      <c r="O29" s="75"/>
      <c r="P29" s="76"/>
      <c r="Q29" s="76"/>
      <c r="R29" s="86"/>
      <c r="S29" s="48">
        <v>1</v>
      </c>
      <c r="T29" s="48">
        <v>1</v>
      </c>
      <c r="U29" s="49">
        <v>0</v>
      </c>
      <c r="V29" s="49">
        <v>0</v>
      </c>
      <c r="W29" s="49">
        <v>0</v>
      </c>
      <c r="X29" s="49">
        <v>0.999996</v>
      </c>
      <c r="Y29" s="49">
        <v>0</v>
      </c>
      <c r="Z29" s="49" t="s">
        <v>2071</v>
      </c>
      <c r="AA29" s="71">
        <v>29</v>
      </c>
      <c r="AB29" s="71"/>
      <c r="AC29" s="72"/>
      <c r="AD29" s="78" t="s">
        <v>1001</v>
      </c>
      <c r="AE29" s="78">
        <v>5001</v>
      </c>
      <c r="AF29" s="78">
        <v>3784</v>
      </c>
      <c r="AG29" s="78">
        <v>59585</v>
      </c>
      <c r="AH29" s="78">
        <v>8048</v>
      </c>
      <c r="AI29" s="78"/>
      <c r="AJ29" s="78" t="s">
        <v>1150</v>
      </c>
      <c r="AK29" s="78" t="s">
        <v>1290</v>
      </c>
      <c r="AL29" s="78"/>
      <c r="AM29" s="78"/>
      <c r="AN29" s="80">
        <v>40581.93402777778</v>
      </c>
      <c r="AO29" s="83" t="s">
        <v>1482</v>
      </c>
      <c r="AP29" s="78" t="b">
        <v>1</v>
      </c>
      <c r="AQ29" s="78" t="b">
        <v>0</v>
      </c>
      <c r="AR29" s="78" t="b">
        <v>0</v>
      </c>
      <c r="AS29" s="78"/>
      <c r="AT29" s="78">
        <v>192</v>
      </c>
      <c r="AU29" s="83" t="s">
        <v>1597</v>
      </c>
      <c r="AV29" s="78" t="b">
        <v>0</v>
      </c>
      <c r="AW29" s="78" t="s">
        <v>1695</v>
      </c>
      <c r="AX29" s="83" t="s">
        <v>1722</v>
      </c>
      <c r="AY29" s="78" t="s">
        <v>66</v>
      </c>
      <c r="AZ29" s="78" t="str">
        <f>REPLACE(INDEX(GroupVertices[Group],MATCH(Vertices[[#This Row],[Vertex]],GroupVertices[Vertex],0)),1,1,"")</f>
        <v>4</v>
      </c>
      <c r="BA29" s="48" t="s">
        <v>2430</v>
      </c>
      <c r="BB29" s="48" t="s">
        <v>2430</v>
      </c>
      <c r="BC29" s="48" t="s">
        <v>2439</v>
      </c>
      <c r="BD29" s="48" t="s">
        <v>2444</v>
      </c>
      <c r="BE29" s="48" t="s">
        <v>2447</v>
      </c>
      <c r="BF29" s="48" t="s">
        <v>2456</v>
      </c>
      <c r="BG29" s="116" t="s">
        <v>2475</v>
      </c>
      <c r="BH29" s="116" t="s">
        <v>2505</v>
      </c>
      <c r="BI29" s="116" t="s">
        <v>2529</v>
      </c>
      <c r="BJ29" s="116" t="s">
        <v>2529</v>
      </c>
      <c r="BK29" s="116">
        <v>0</v>
      </c>
      <c r="BL29" s="120">
        <v>0</v>
      </c>
      <c r="BM29" s="116">
        <v>1</v>
      </c>
      <c r="BN29" s="120">
        <v>1.2987012987012987</v>
      </c>
      <c r="BO29" s="116">
        <v>0</v>
      </c>
      <c r="BP29" s="120">
        <v>0</v>
      </c>
      <c r="BQ29" s="116">
        <v>76</v>
      </c>
      <c r="BR29" s="120">
        <v>98.7012987012987</v>
      </c>
      <c r="BS29" s="116">
        <v>77</v>
      </c>
      <c r="BT29" s="2"/>
      <c r="BU29" s="3"/>
      <c r="BV29" s="3"/>
      <c r="BW29" s="3"/>
      <c r="BX29" s="3"/>
    </row>
    <row r="30" spans="1:76" ht="15">
      <c r="A30" s="64" t="s">
        <v>232</v>
      </c>
      <c r="B30" s="65"/>
      <c r="C30" s="65" t="s">
        <v>64</v>
      </c>
      <c r="D30" s="66">
        <v>162.0094042392021</v>
      </c>
      <c r="E30" s="68"/>
      <c r="F30" s="100" t="s">
        <v>593</v>
      </c>
      <c r="G30" s="65"/>
      <c r="H30" s="69" t="s">
        <v>232</v>
      </c>
      <c r="I30" s="70"/>
      <c r="J30" s="70"/>
      <c r="K30" s="69" t="s">
        <v>1876</v>
      </c>
      <c r="L30" s="73">
        <v>1</v>
      </c>
      <c r="M30" s="74">
        <v>7154.0927734375</v>
      </c>
      <c r="N30" s="74">
        <v>7477.193359375</v>
      </c>
      <c r="O30" s="75"/>
      <c r="P30" s="76"/>
      <c r="Q30" s="76"/>
      <c r="R30" s="86"/>
      <c r="S30" s="48">
        <v>1</v>
      </c>
      <c r="T30" s="48">
        <v>1</v>
      </c>
      <c r="U30" s="49">
        <v>0</v>
      </c>
      <c r="V30" s="49">
        <v>0</v>
      </c>
      <c r="W30" s="49">
        <v>0</v>
      </c>
      <c r="X30" s="49">
        <v>0.999996</v>
      </c>
      <c r="Y30" s="49">
        <v>0</v>
      </c>
      <c r="Z30" s="49" t="s">
        <v>2071</v>
      </c>
      <c r="AA30" s="71">
        <v>30</v>
      </c>
      <c r="AB30" s="71"/>
      <c r="AC30" s="72"/>
      <c r="AD30" s="78" t="s">
        <v>1002</v>
      </c>
      <c r="AE30" s="78">
        <v>36</v>
      </c>
      <c r="AF30" s="78">
        <v>6</v>
      </c>
      <c r="AG30" s="78">
        <v>24</v>
      </c>
      <c r="AH30" s="78">
        <v>2</v>
      </c>
      <c r="AI30" s="78"/>
      <c r="AJ30" s="84" t="s">
        <v>1151</v>
      </c>
      <c r="AK30" s="78" t="s">
        <v>1291</v>
      </c>
      <c r="AL30" s="83" t="s">
        <v>1378</v>
      </c>
      <c r="AM30" s="78"/>
      <c r="AN30" s="80">
        <v>43667.226006944446</v>
      </c>
      <c r="AO30" s="83" t="s">
        <v>1483</v>
      </c>
      <c r="AP30" s="78" t="b">
        <v>1</v>
      </c>
      <c r="AQ30" s="78" t="b">
        <v>0</v>
      </c>
      <c r="AR30" s="78" t="b">
        <v>0</v>
      </c>
      <c r="AS30" s="78"/>
      <c r="AT30" s="78">
        <v>0</v>
      </c>
      <c r="AU30" s="78"/>
      <c r="AV30" s="78" t="b">
        <v>0</v>
      </c>
      <c r="AW30" s="78" t="s">
        <v>1695</v>
      </c>
      <c r="AX30" s="83" t="s">
        <v>1723</v>
      </c>
      <c r="AY30" s="78" t="s">
        <v>66</v>
      </c>
      <c r="AZ30" s="78" t="str">
        <f>REPLACE(INDEX(GroupVertices[Group],MATCH(Vertices[[#This Row],[Vertex]],GroupVertices[Vertex],0)),1,1,"")</f>
        <v>4</v>
      </c>
      <c r="BA30" s="48" t="s">
        <v>2431</v>
      </c>
      <c r="BB30" s="48" t="s">
        <v>2431</v>
      </c>
      <c r="BC30" s="48" t="s">
        <v>2440</v>
      </c>
      <c r="BD30" s="48" t="s">
        <v>2440</v>
      </c>
      <c r="BE30" s="48" t="s">
        <v>529</v>
      </c>
      <c r="BF30" s="48" t="s">
        <v>529</v>
      </c>
      <c r="BG30" s="116" t="s">
        <v>2476</v>
      </c>
      <c r="BH30" s="116" t="s">
        <v>2506</v>
      </c>
      <c r="BI30" s="116" t="s">
        <v>2530</v>
      </c>
      <c r="BJ30" s="116" t="s">
        <v>2559</v>
      </c>
      <c r="BK30" s="116">
        <v>1</v>
      </c>
      <c r="BL30" s="120">
        <v>1.8867924528301887</v>
      </c>
      <c r="BM30" s="116">
        <v>0</v>
      </c>
      <c r="BN30" s="120">
        <v>0</v>
      </c>
      <c r="BO30" s="116">
        <v>0</v>
      </c>
      <c r="BP30" s="120">
        <v>0</v>
      </c>
      <c r="BQ30" s="116">
        <v>52</v>
      </c>
      <c r="BR30" s="120">
        <v>98.11320754716981</v>
      </c>
      <c r="BS30" s="116">
        <v>53</v>
      </c>
      <c r="BT30" s="2"/>
      <c r="BU30" s="3"/>
      <c r="BV30" s="3"/>
      <c r="BW30" s="3"/>
      <c r="BX30" s="3"/>
    </row>
    <row r="31" spans="1:76" ht="15">
      <c r="A31" s="64" t="s">
        <v>233</v>
      </c>
      <c r="B31" s="65"/>
      <c r="C31" s="65" t="s">
        <v>64</v>
      </c>
      <c r="D31" s="66">
        <v>162.86283894679255</v>
      </c>
      <c r="E31" s="68"/>
      <c r="F31" s="100" t="s">
        <v>1623</v>
      </c>
      <c r="G31" s="65"/>
      <c r="H31" s="69" t="s">
        <v>233</v>
      </c>
      <c r="I31" s="70"/>
      <c r="J31" s="70"/>
      <c r="K31" s="69" t="s">
        <v>1877</v>
      </c>
      <c r="L31" s="73">
        <v>1</v>
      </c>
      <c r="M31" s="74">
        <v>7154.0927734375</v>
      </c>
      <c r="N31" s="74">
        <v>8344.75390625</v>
      </c>
      <c r="O31" s="75"/>
      <c r="P31" s="76"/>
      <c r="Q31" s="76"/>
      <c r="R31" s="86"/>
      <c r="S31" s="48">
        <v>1</v>
      </c>
      <c r="T31" s="48">
        <v>1</v>
      </c>
      <c r="U31" s="49">
        <v>0</v>
      </c>
      <c r="V31" s="49">
        <v>0</v>
      </c>
      <c r="W31" s="49">
        <v>0</v>
      </c>
      <c r="X31" s="49">
        <v>0.999996</v>
      </c>
      <c r="Y31" s="49">
        <v>0</v>
      </c>
      <c r="Z31" s="49" t="s">
        <v>2071</v>
      </c>
      <c r="AA31" s="71">
        <v>31</v>
      </c>
      <c r="AB31" s="71"/>
      <c r="AC31" s="72"/>
      <c r="AD31" s="78" t="s">
        <v>1003</v>
      </c>
      <c r="AE31" s="78">
        <v>409</v>
      </c>
      <c r="AF31" s="78">
        <v>369</v>
      </c>
      <c r="AG31" s="78">
        <v>584</v>
      </c>
      <c r="AH31" s="78">
        <v>398</v>
      </c>
      <c r="AI31" s="78"/>
      <c r="AJ31" s="78" t="s">
        <v>1152</v>
      </c>
      <c r="AK31" s="78" t="s">
        <v>1292</v>
      </c>
      <c r="AL31" s="83" t="s">
        <v>1379</v>
      </c>
      <c r="AM31" s="78"/>
      <c r="AN31" s="80">
        <v>40674.65353009259</v>
      </c>
      <c r="AO31" s="83" t="s">
        <v>1484</v>
      </c>
      <c r="AP31" s="78" t="b">
        <v>0</v>
      </c>
      <c r="AQ31" s="78" t="b">
        <v>0</v>
      </c>
      <c r="AR31" s="78" t="b">
        <v>1</v>
      </c>
      <c r="AS31" s="78"/>
      <c r="AT31" s="78">
        <v>9</v>
      </c>
      <c r="AU31" s="83" t="s">
        <v>1602</v>
      </c>
      <c r="AV31" s="78" t="b">
        <v>0</v>
      </c>
      <c r="AW31" s="78" t="s">
        <v>1695</v>
      </c>
      <c r="AX31" s="83" t="s">
        <v>1724</v>
      </c>
      <c r="AY31" s="78" t="s">
        <v>66</v>
      </c>
      <c r="AZ31" s="78" t="str">
        <f>REPLACE(INDEX(GroupVertices[Group],MATCH(Vertices[[#This Row],[Vertex]],GroupVertices[Vertex],0)),1,1,"")</f>
        <v>4</v>
      </c>
      <c r="BA31" s="48" t="s">
        <v>465</v>
      </c>
      <c r="BB31" s="48" t="s">
        <v>2436</v>
      </c>
      <c r="BC31" s="48" t="s">
        <v>504</v>
      </c>
      <c r="BD31" s="48" t="s">
        <v>504</v>
      </c>
      <c r="BE31" s="48" t="s">
        <v>530</v>
      </c>
      <c r="BF31" s="48" t="s">
        <v>530</v>
      </c>
      <c r="BG31" s="116" t="s">
        <v>2477</v>
      </c>
      <c r="BH31" s="116" t="s">
        <v>2477</v>
      </c>
      <c r="BI31" s="116" t="s">
        <v>2531</v>
      </c>
      <c r="BJ31" s="116" t="s">
        <v>2531</v>
      </c>
      <c r="BK31" s="116">
        <v>3</v>
      </c>
      <c r="BL31" s="120">
        <v>8.108108108108109</v>
      </c>
      <c r="BM31" s="116">
        <v>1</v>
      </c>
      <c r="BN31" s="120">
        <v>2.7027027027027026</v>
      </c>
      <c r="BO31" s="116">
        <v>0</v>
      </c>
      <c r="BP31" s="120">
        <v>0</v>
      </c>
      <c r="BQ31" s="116">
        <v>33</v>
      </c>
      <c r="BR31" s="120">
        <v>89.1891891891892</v>
      </c>
      <c r="BS31" s="116">
        <v>37</v>
      </c>
      <c r="BT31" s="2"/>
      <c r="BU31" s="3"/>
      <c r="BV31" s="3"/>
      <c r="BW31" s="3"/>
      <c r="BX31" s="3"/>
    </row>
    <row r="32" spans="1:76" ht="15">
      <c r="A32" s="64" t="s">
        <v>234</v>
      </c>
      <c r="B32" s="65"/>
      <c r="C32" s="65" t="s">
        <v>64</v>
      </c>
      <c r="D32" s="66">
        <v>162.3526589700787</v>
      </c>
      <c r="E32" s="68"/>
      <c r="F32" s="100" t="s">
        <v>1624</v>
      </c>
      <c r="G32" s="65"/>
      <c r="H32" s="69" t="s">
        <v>234</v>
      </c>
      <c r="I32" s="70"/>
      <c r="J32" s="70"/>
      <c r="K32" s="69" t="s">
        <v>1878</v>
      </c>
      <c r="L32" s="73">
        <v>1</v>
      </c>
      <c r="M32" s="74">
        <v>7154.0927734375</v>
      </c>
      <c r="N32" s="74">
        <v>9212.314453125</v>
      </c>
      <c r="O32" s="75"/>
      <c r="P32" s="76"/>
      <c r="Q32" s="76"/>
      <c r="R32" s="86"/>
      <c r="S32" s="48">
        <v>1</v>
      </c>
      <c r="T32" s="48">
        <v>1</v>
      </c>
      <c r="U32" s="49">
        <v>0</v>
      </c>
      <c r="V32" s="49">
        <v>0</v>
      </c>
      <c r="W32" s="49">
        <v>0</v>
      </c>
      <c r="X32" s="49">
        <v>0.999996</v>
      </c>
      <c r="Y32" s="49">
        <v>0</v>
      </c>
      <c r="Z32" s="49" t="s">
        <v>2071</v>
      </c>
      <c r="AA32" s="71">
        <v>32</v>
      </c>
      <c r="AB32" s="71"/>
      <c r="AC32" s="72"/>
      <c r="AD32" s="78" t="s">
        <v>1004</v>
      </c>
      <c r="AE32" s="78">
        <v>384</v>
      </c>
      <c r="AF32" s="78">
        <v>152</v>
      </c>
      <c r="AG32" s="78">
        <v>667</v>
      </c>
      <c r="AH32" s="78">
        <v>449</v>
      </c>
      <c r="AI32" s="78"/>
      <c r="AJ32" s="78" t="s">
        <v>1153</v>
      </c>
      <c r="AK32" s="78"/>
      <c r="AL32" s="83" t="s">
        <v>1380</v>
      </c>
      <c r="AM32" s="78"/>
      <c r="AN32" s="80">
        <v>39933.604363425926</v>
      </c>
      <c r="AO32" s="83" t="s">
        <v>1485</v>
      </c>
      <c r="AP32" s="78" t="b">
        <v>0</v>
      </c>
      <c r="AQ32" s="78" t="b">
        <v>0</v>
      </c>
      <c r="AR32" s="78" t="b">
        <v>0</v>
      </c>
      <c r="AS32" s="78"/>
      <c r="AT32" s="78">
        <v>4</v>
      </c>
      <c r="AU32" s="83" t="s">
        <v>1597</v>
      </c>
      <c r="AV32" s="78" t="b">
        <v>0</v>
      </c>
      <c r="AW32" s="78" t="s">
        <v>1695</v>
      </c>
      <c r="AX32" s="83" t="s">
        <v>1725</v>
      </c>
      <c r="AY32" s="78" t="s">
        <v>66</v>
      </c>
      <c r="AZ32" s="78" t="str">
        <f>REPLACE(INDEX(GroupVertices[Group],MATCH(Vertices[[#This Row],[Vertex]],GroupVertices[Vertex],0)),1,1,"")</f>
        <v>4</v>
      </c>
      <c r="BA32" s="48" t="s">
        <v>466</v>
      </c>
      <c r="BB32" s="48" t="s">
        <v>466</v>
      </c>
      <c r="BC32" s="48" t="s">
        <v>505</v>
      </c>
      <c r="BD32" s="48" t="s">
        <v>505</v>
      </c>
      <c r="BE32" s="48" t="s">
        <v>531</v>
      </c>
      <c r="BF32" s="48" t="s">
        <v>531</v>
      </c>
      <c r="BG32" s="116" t="s">
        <v>2478</v>
      </c>
      <c r="BH32" s="116" t="s">
        <v>2478</v>
      </c>
      <c r="BI32" s="116" t="s">
        <v>2532</v>
      </c>
      <c r="BJ32" s="116" t="s">
        <v>2532</v>
      </c>
      <c r="BK32" s="116">
        <v>2</v>
      </c>
      <c r="BL32" s="120">
        <v>11.11111111111111</v>
      </c>
      <c r="BM32" s="116">
        <v>0</v>
      </c>
      <c r="BN32" s="120">
        <v>0</v>
      </c>
      <c r="BO32" s="116">
        <v>0</v>
      </c>
      <c r="BP32" s="120">
        <v>0</v>
      </c>
      <c r="BQ32" s="116">
        <v>16</v>
      </c>
      <c r="BR32" s="120">
        <v>88.88888888888889</v>
      </c>
      <c r="BS32" s="116">
        <v>18</v>
      </c>
      <c r="BT32" s="2"/>
      <c r="BU32" s="3"/>
      <c r="BV32" s="3"/>
      <c r="BW32" s="3"/>
      <c r="BX32" s="3"/>
    </row>
    <row r="33" spans="1:76" ht="15">
      <c r="A33" s="64" t="s">
        <v>235</v>
      </c>
      <c r="B33" s="65"/>
      <c r="C33" s="65" t="s">
        <v>64</v>
      </c>
      <c r="D33" s="66">
        <v>169.21775358761064</v>
      </c>
      <c r="E33" s="68"/>
      <c r="F33" s="100" t="s">
        <v>594</v>
      </c>
      <c r="G33" s="65"/>
      <c r="H33" s="69" t="s">
        <v>235</v>
      </c>
      <c r="I33" s="70"/>
      <c r="J33" s="70"/>
      <c r="K33" s="69" t="s">
        <v>1879</v>
      </c>
      <c r="L33" s="73">
        <v>1</v>
      </c>
      <c r="M33" s="74">
        <v>6127.4794921875</v>
      </c>
      <c r="N33" s="74">
        <v>352.9058837890625</v>
      </c>
      <c r="O33" s="75"/>
      <c r="P33" s="76"/>
      <c r="Q33" s="76"/>
      <c r="R33" s="86"/>
      <c r="S33" s="48">
        <v>0</v>
      </c>
      <c r="T33" s="48">
        <v>1</v>
      </c>
      <c r="U33" s="49">
        <v>0</v>
      </c>
      <c r="V33" s="49">
        <v>0.0025</v>
      </c>
      <c r="W33" s="49">
        <v>0.001162</v>
      </c>
      <c r="X33" s="49">
        <v>0.514802</v>
      </c>
      <c r="Y33" s="49">
        <v>0</v>
      </c>
      <c r="Z33" s="49">
        <v>0</v>
      </c>
      <c r="AA33" s="71">
        <v>33</v>
      </c>
      <c r="AB33" s="71"/>
      <c r="AC33" s="72"/>
      <c r="AD33" s="78" t="s">
        <v>1005</v>
      </c>
      <c r="AE33" s="78">
        <v>3260</v>
      </c>
      <c r="AF33" s="78">
        <v>3072</v>
      </c>
      <c r="AG33" s="78">
        <v>11304</v>
      </c>
      <c r="AH33" s="78">
        <v>14698</v>
      </c>
      <c r="AI33" s="78"/>
      <c r="AJ33" s="78" t="s">
        <v>1154</v>
      </c>
      <c r="AK33" s="78" t="s">
        <v>1293</v>
      </c>
      <c r="AL33" s="83" t="s">
        <v>1381</v>
      </c>
      <c r="AM33" s="78"/>
      <c r="AN33" s="80">
        <v>40596.47892361111</v>
      </c>
      <c r="AO33" s="83" t="s">
        <v>1486</v>
      </c>
      <c r="AP33" s="78" t="b">
        <v>0</v>
      </c>
      <c r="AQ33" s="78" t="b">
        <v>0</v>
      </c>
      <c r="AR33" s="78" t="b">
        <v>1</v>
      </c>
      <c r="AS33" s="78"/>
      <c r="AT33" s="78">
        <v>69</v>
      </c>
      <c r="AU33" s="83" t="s">
        <v>1603</v>
      </c>
      <c r="AV33" s="78" t="b">
        <v>0</v>
      </c>
      <c r="AW33" s="78" t="s">
        <v>1695</v>
      </c>
      <c r="AX33" s="83" t="s">
        <v>1726</v>
      </c>
      <c r="AY33" s="78" t="s">
        <v>66</v>
      </c>
      <c r="AZ33" s="78" t="str">
        <f>REPLACE(INDEX(GroupVertices[Group],MATCH(Vertices[[#This Row],[Vertex]],GroupVertices[Vertex],0)),1,1,"")</f>
        <v>7</v>
      </c>
      <c r="BA33" s="48"/>
      <c r="BB33" s="48"/>
      <c r="BC33" s="48"/>
      <c r="BD33" s="48"/>
      <c r="BE33" s="48"/>
      <c r="BF33" s="48"/>
      <c r="BG33" s="116" t="s">
        <v>2479</v>
      </c>
      <c r="BH33" s="116" t="s">
        <v>2479</v>
      </c>
      <c r="BI33" s="116" t="s">
        <v>2533</v>
      </c>
      <c r="BJ33" s="116" t="s">
        <v>2533</v>
      </c>
      <c r="BK33" s="116">
        <v>0</v>
      </c>
      <c r="BL33" s="120">
        <v>0</v>
      </c>
      <c r="BM33" s="116">
        <v>0</v>
      </c>
      <c r="BN33" s="120">
        <v>0</v>
      </c>
      <c r="BO33" s="116">
        <v>0</v>
      </c>
      <c r="BP33" s="120">
        <v>0</v>
      </c>
      <c r="BQ33" s="116">
        <v>24</v>
      </c>
      <c r="BR33" s="120">
        <v>100</v>
      </c>
      <c r="BS33" s="116">
        <v>24</v>
      </c>
      <c r="BT33" s="2"/>
      <c r="BU33" s="3"/>
      <c r="BV33" s="3"/>
      <c r="BW33" s="3"/>
      <c r="BX33" s="3"/>
    </row>
    <row r="34" spans="1:76" ht="15">
      <c r="A34" s="64" t="s">
        <v>269</v>
      </c>
      <c r="B34" s="65"/>
      <c r="C34" s="65" t="s">
        <v>64</v>
      </c>
      <c r="D34" s="66">
        <v>164.482719149354</v>
      </c>
      <c r="E34" s="68"/>
      <c r="F34" s="100" t="s">
        <v>625</v>
      </c>
      <c r="G34" s="65"/>
      <c r="H34" s="69" t="s">
        <v>269</v>
      </c>
      <c r="I34" s="70"/>
      <c r="J34" s="70"/>
      <c r="K34" s="69" t="s">
        <v>1880</v>
      </c>
      <c r="L34" s="73">
        <v>727.0790898819496</v>
      </c>
      <c r="M34" s="74">
        <v>6610.7724609375</v>
      </c>
      <c r="N34" s="74">
        <v>1217.5281982421875</v>
      </c>
      <c r="O34" s="75"/>
      <c r="P34" s="76"/>
      <c r="Q34" s="76"/>
      <c r="R34" s="86"/>
      <c r="S34" s="48">
        <v>6</v>
      </c>
      <c r="T34" s="48">
        <v>1</v>
      </c>
      <c r="U34" s="49">
        <v>932</v>
      </c>
      <c r="V34" s="49">
        <v>0.003546</v>
      </c>
      <c r="W34" s="49">
        <v>0.011323</v>
      </c>
      <c r="X34" s="49">
        <v>2.575078</v>
      </c>
      <c r="Y34" s="49">
        <v>0</v>
      </c>
      <c r="Z34" s="49">
        <v>0</v>
      </c>
      <c r="AA34" s="71">
        <v>34</v>
      </c>
      <c r="AB34" s="71"/>
      <c r="AC34" s="72"/>
      <c r="AD34" s="78" t="s">
        <v>1006</v>
      </c>
      <c r="AE34" s="78">
        <v>1</v>
      </c>
      <c r="AF34" s="78">
        <v>1058</v>
      </c>
      <c r="AG34" s="78">
        <v>2854</v>
      </c>
      <c r="AH34" s="78">
        <v>146</v>
      </c>
      <c r="AI34" s="78"/>
      <c r="AJ34" s="78" t="s">
        <v>1155</v>
      </c>
      <c r="AK34" s="78"/>
      <c r="AL34" s="78"/>
      <c r="AM34" s="78"/>
      <c r="AN34" s="80">
        <v>42608.674108796295</v>
      </c>
      <c r="AO34" s="83" t="s">
        <v>1487</v>
      </c>
      <c r="AP34" s="78" t="b">
        <v>1</v>
      </c>
      <c r="AQ34" s="78" t="b">
        <v>0</v>
      </c>
      <c r="AR34" s="78" t="b">
        <v>0</v>
      </c>
      <c r="AS34" s="78"/>
      <c r="AT34" s="78">
        <v>27</v>
      </c>
      <c r="AU34" s="78"/>
      <c r="AV34" s="78" t="b">
        <v>0</v>
      </c>
      <c r="AW34" s="78" t="s">
        <v>1695</v>
      </c>
      <c r="AX34" s="83" t="s">
        <v>1727</v>
      </c>
      <c r="AY34" s="78" t="s">
        <v>66</v>
      </c>
      <c r="AZ34" s="78" t="str">
        <f>REPLACE(INDEX(GroupVertices[Group],MATCH(Vertices[[#This Row],[Vertex]],GroupVertices[Vertex],0)),1,1,"")</f>
        <v>7</v>
      </c>
      <c r="BA34" s="48" t="s">
        <v>479</v>
      </c>
      <c r="BB34" s="48" t="s">
        <v>479</v>
      </c>
      <c r="BC34" s="48" t="s">
        <v>513</v>
      </c>
      <c r="BD34" s="48" t="s">
        <v>513</v>
      </c>
      <c r="BE34" s="48" t="s">
        <v>539</v>
      </c>
      <c r="BF34" s="48" t="s">
        <v>539</v>
      </c>
      <c r="BG34" s="116" t="s">
        <v>2246</v>
      </c>
      <c r="BH34" s="116" t="s">
        <v>2246</v>
      </c>
      <c r="BI34" s="116" t="s">
        <v>2355</v>
      </c>
      <c r="BJ34" s="116" t="s">
        <v>2355</v>
      </c>
      <c r="BK34" s="116">
        <v>0</v>
      </c>
      <c r="BL34" s="120">
        <v>0</v>
      </c>
      <c r="BM34" s="116">
        <v>0</v>
      </c>
      <c r="BN34" s="120">
        <v>0</v>
      </c>
      <c r="BO34" s="116">
        <v>0</v>
      </c>
      <c r="BP34" s="120">
        <v>0</v>
      </c>
      <c r="BQ34" s="116">
        <v>24</v>
      </c>
      <c r="BR34" s="120">
        <v>100</v>
      </c>
      <c r="BS34" s="116">
        <v>24</v>
      </c>
      <c r="BT34" s="2"/>
      <c r="BU34" s="3"/>
      <c r="BV34" s="3"/>
      <c r="BW34" s="3"/>
      <c r="BX34" s="3"/>
    </row>
    <row r="35" spans="1:76" ht="15">
      <c r="A35" s="64" t="s">
        <v>236</v>
      </c>
      <c r="B35" s="65"/>
      <c r="C35" s="65" t="s">
        <v>64</v>
      </c>
      <c r="D35" s="66">
        <v>162.21159538204722</v>
      </c>
      <c r="E35" s="68"/>
      <c r="F35" s="100" t="s">
        <v>595</v>
      </c>
      <c r="G35" s="65"/>
      <c r="H35" s="69" t="s">
        <v>236</v>
      </c>
      <c r="I35" s="70"/>
      <c r="J35" s="70"/>
      <c r="K35" s="69" t="s">
        <v>1881</v>
      </c>
      <c r="L35" s="73">
        <v>1</v>
      </c>
      <c r="M35" s="74">
        <v>5964.31591796875</v>
      </c>
      <c r="N35" s="74">
        <v>1863.92431640625</v>
      </c>
      <c r="O35" s="75"/>
      <c r="P35" s="76"/>
      <c r="Q35" s="76"/>
      <c r="R35" s="86"/>
      <c r="S35" s="48">
        <v>0</v>
      </c>
      <c r="T35" s="48">
        <v>1</v>
      </c>
      <c r="U35" s="49">
        <v>0</v>
      </c>
      <c r="V35" s="49">
        <v>0.0025</v>
      </c>
      <c r="W35" s="49">
        <v>0.001162</v>
      </c>
      <c r="X35" s="49">
        <v>0.514802</v>
      </c>
      <c r="Y35" s="49">
        <v>0</v>
      </c>
      <c r="Z35" s="49">
        <v>0</v>
      </c>
      <c r="AA35" s="71">
        <v>35</v>
      </c>
      <c r="AB35" s="71"/>
      <c r="AC35" s="72"/>
      <c r="AD35" s="78" t="s">
        <v>1007</v>
      </c>
      <c r="AE35" s="78">
        <v>199</v>
      </c>
      <c r="AF35" s="78">
        <v>92</v>
      </c>
      <c r="AG35" s="78">
        <v>3989</v>
      </c>
      <c r="AH35" s="78">
        <v>4986</v>
      </c>
      <c r="AI35" s="78"/>
      <c r="AJ35" s="78" t="s">
        <v>1156</v>
      </c>
      <c r="AK35" s="78" t="s">
        <v>1294</v>
      </c>
      <c r="AL35" s="78"/>
      <c r="AM35" s="78"/>
      <c r="AN35" s="80">
        <v>42824.67637731481</v>
      </c>
      <c r="AO35" s="83" t="s">
        <v>1488</v>
      </c>
      <c r="AP35" s="78" t="b">
        <v>0</v>
      </c>
      <c r="AQ35" s="78" t="b">
        <v>0</v>
      </c>
      <c r="AR35" s="78" t="b">
        <v>0</v>
      </c>
      <c r="AS35" s="78"/>
      <c r="AT35" s="78">
        <v>1</v>
      </c>
      <c r="AU35" s="83" t="s">
        <v>1597</v>
      </c>
      <c r="AV35" s="78" t="b">
        <v>0</v>
      </c>
      <c r="AW35" s="78" t="s">
        <v>1695</v>
      </c>
      <c r="AX35" s="83" t="s">
        <v>1728</v>
      </c>
      <c r="AY35" s="78" t="s">
        <v>66</v>
      </c>
      <c r="AZ35" s="78" t="str">
        <f>REPLACE(INDEX(GroupVertices[Group],MATCH(Vertices[[#This Row],[Vertex]],GroupVertices[Vertex],0)),1,1,"")</f>
        <v>7</v>
      </c>
      <c r="BA35" s="48"/>
      <c r="BB35" s="48"/>
      <c r="BC35" s="48"/>
      <c r="BD35" s="48"/>
      <c r="BE35" s="48"/>
      <c r="BF35" s="48"/>
      <c r="BG35" s="116" t="s">
        <v>2479</v>
      </c>
      <c r="BH35" s="116" t="s">
        <v>2479</v>
      </c>
      <c r="BI35" s="116" t="s">
        <v>2533</v>
      </c>
      <c r="BJ35" s="116" t="s">
        <v>2533</v>
      </c>
      <c r="BK35" s="116">
        <v>0</v>
      </c>
      <c r="BL35" s="120">
        <v>0</v>
      </c>
      <c r="BM35" s="116">
        <v>0</v>
      </c>
      <c r="BN35" s="120">
        <v>0</v>
      </c>
      <c r="BO35" s="116">
        <v>0</v>
      </c>
      <c r="BP35" s="120">
        <v>0</v>
      </c>
      <c r="BQ35" s="116">
        <v>24</v>
      </c>
      <c r="BR35" s="120">
        <v>100</v>
      </c>
      <c r="BS35" s="116">
        <v>24</v>
      </c>
      <c r="BT35" s="2"/>
      <c r="BU35" s="3"/>
      <c r="BV35" s="3"/>
      <c r="BW35" s="3"/>
      <c r="BX35" s="3"/>
    </row>
    <row r="36" spans="1:76" ht="15">
      <c r="A36" s="64" t="s">
        <v>237</v>
      </c>
      <c r="B36" s="65"/>
      <c r="C36" s="65" t="s">
        <v>64</v>
      </c>
      <c r="D36" s="66">
        <v>170.6448468865291</v>
      </c>
      <c r="E36" s="68"/>
      <c r="F36" s="100" t="s">
        <v>596</v>
      </c>
      <c r="G36" s="65"/>
      <c r="H36" s="69" t="s">
        <v>237</v>
      </c>
      <c r="I36" s="70"/>
      <c r="J36" s="70"/>
      <c r="K36" s="69" t="s">
        <v>1882</v>
      </c>
      <c r="L36" s="73">
        <v>1</v>
      </c>
      <c r="M36" s="74">
        <v>7257.23388671875</v>
      </c>
      <c r="N36" s="74">
        <v>571.1242065429688</v>
      </c>
      <c r="O36" s="75"/>
      <c r="P36" s="76"/>
      <c r="Q36" s="76"/>
      <c r="R36" s="86"/>
      <c r="S36" s="48">
        <v>0</v>
      </c>
      <c r="T36" s="48">
        <v>1</v>
      </c>
      <c r="U36" s="49">
        <v>0</v>
      </c>
      <c r="V36" s="49">
        <v>0.0025</v>
      </c>
      <c r="W36" s="49">
        <v>0.001162</v>
      </c>
      <c r="X36" s="49">
        <v>0.514802</v>
      </c>
      <c r="Y36" s="49">
        <v>0</v>
      </c>
      <c r="Z36" s="49">
        <v>0</v>
      </c>
      <c r="AA36" s="71">
        <v>36</v>
      </c>
      <c r="AB36" s="71"/>
      <c r="AC36" s="72"/>
      <c r="AD36" s="78" t="s">
        <v>1008</v>
      </c>
      <c r="AE36" s="78">
        <v>3818</v>
      </c>
      <c r="AF36" s="78">
        <v>3679</v>
      </c>
      <c r="AG36" s="78">
        <v>130056</v>
      </c>
      <c r="AH36" s="78">
        <v>251696</v>
      </c>
      <c r="AI36" s="78"/>
      <c r="AJ36" s="78" t="s">
        <v>1157</v>
      </c>
      <c r="AK36" s="78" t="s">
        <v>1295</v>
      </c>
      <c r="AL36" s="78"/>
      <c r="AM36" s="78"/>
      <c r="AN36" s="80">
        <v>41626.90188657407</v>
      </c>
      <c r="AO36" s="83" t="s">
        <v>1489</v>
      </c>
      <c r="AP36" s="78" t="b">
        <v>1</v>
      </c>
      <c r="AQ36" s="78" t="b">
        <v>0</v>
      </c>
      <c r="AR36" s="78" t="b">
        <v>0</v>
      </c>
      <c r="AS36" s="78"/>
      <c r="AT36" s="78">
        <v>40</v>
      </c>
      <c r="AU36" s="83" t="s">
        <v>1597</v>
      </c>
      <c r="AV36" s="78" t="b">
        <v>0</v>
      </c>
      <c r="AW36" s="78" t="s">
        <v>1695</v>
      </c>
      <c r="AX36" s="83" t="s">
        <v>1729</v>
      </c>
      <c r="AY36" s="78" t="s">
        <v>66</v>
      </c>
      <c r="AZ36" s="78" t="str">
        <f>REPLACE(INDEX(GroupVertices[Group],MATCH(Vertices[[#This Row],[Vertex]],GroupVertices[Vertex],0)),1,1,"")</f>
        <v>7</v>
      </c>
      <c r="BA36" s="48"/>
      <c r="BB36" s="48"/>
      <c r="BC36" s="48"/>
      <c r="BD36" s="48"/>
      <c r="BE36" s="48"/>
      <c r="BF36" s="48"/>
      <c r="BG36" s="116" t="s">
        <v>2479</v>
      </c>
      <c r="BH36" s="116" t="s">
        <v>2479</v>
      </c>
      <c r="BI36" s="116" t="s">
        <v>2533</v>
      </c>
      <c r="BJ36" s="116" t="s">
        <v>2533</v>
      </c>
      <c r="BK36" s="116">
        <v>0</v>
      </c>
      <c r="BL36" s="120">
        <v>0</v>
      </c>
      <c r="BM36" s="116">
        <v>0</v>
      </c>
      <c r="BN36" s="120">
        <v>0</v>
      </c>
      <c r="BO36" s="116">
        <v>0</v>
      </c>
      <c r="BP36" s="120">
        <v>0</v>
      </c>
      <c r="BQ36" s="116">
        <v>24</v>
      </c>
      <c r="BR36" s="120">
        <v>100</v>
      </c>
      <c r="BS36" s="116">
        <v>24</v>
      </c>
      <c r="BT36" s="2"/>
      <c r="BU36" s="3"/>
      <c r="BV36" s="3"/>
      <c r="BW36" s="3"/>
      <c r="BX36" s="3"/>
    </row>
    <row r="37" spans="1:76" ht="15">
      <c r="A37" s="64" t="s">
        <v>238</v>
      </c>
      <c r="B37" s="65"/>
      <c r="C37" s="65" t="s">
        <v>64</v>
      </c>
      <c r="D37" s="66">
        <v>166.83142789007815</v>
      </c>
      <c r="E37" s="68"/>
      <c r="F37" s="100" t="s">
        <v>597</v>
      </c>
      <c r="G37" s="65"/>
      <c r="H37" s="69" t="s">
        <v>238</v>
      </c>
      <c r="I37" s="70"/>
      <c r="J37" s="70"/>
      <c r="K37" s="69" t="s">
        <v>1883</v>
      </c>
      <c r="L37" s="73">
        <v>1</v>
      </c>
      <c r="M37" s="74">
        <v>7094.0732421875</v>
      </c>
      <c r="N37" s="74">
        <v>2082.144775390625</v>
      </c>
      <c r="O37" s="75"/>
      <c r="P37" s="76"/>
      <c r="Q37" s="76"/>
      <c r="R37" s="86"/>
      <c r="S37" s="48">
        <v>0</v>
      </c>
      <c r="T37" s="48">
        <v>1</v>
      </c>
      <c r="U37" s="49">
        <v>0</v>
      </c>
      <c r="V37" s="49">
        <v>0.0025</v>
      </c>
      <c r="W37" s="49">
        <v>0.001162</v>
      </c>
      <c r="X37" s="49">
        <v>0.514802</v>
      </c>
      <c r="Y37" s="49">
        <v>0</v>
      </c>
      <c r="Z37" s="49">
        <v>0</v>
      </c>
      <c r="AA37" s="71">
        <v>37</v>
      </c>
      <c r="AB37" s="71"/>
      <c r="AC37" s="72"/>
      <c r="AD37" s="78" t="s">
        <v>1009</v>
      </c>
      <c r="AE37" s="78">
        <v>493</v>
      </c>
      <c r="AF37" s="78">
        <v>2057</v>
      </c>
      <c r="AG37" s="78">
        <v>117597</v>
      </c>
      <c r="AH37" s="78">
        <v>229104</v>
      </c>
      <c r="AI37" s="78"/>
      <c r="AJ37" s="78" t="s">
        <v>1158</v>
      </c>
      <c r="AK37" s="78" t="s">
        <v>1296</v>
      </c>
      <c r="AL37" s="83" t="s">
        <v>1382</v>
      </c>
      <c r="AM37" s="78"/>
      <c r="AN37" s="80">
        <v>42582.138645833336</v>
      </c>
      <c r="AO37" s="83" t="s">
        <v>1490</v>
      </c>
      <c r="AP37" s="78" t="b">
        <v>0</v>
      </c>
      <c r="AQ37" s="78" t="b">
        <v>0</v>
      </c>
      <c r="AR37" s="78" t="b">
        <v>1</v>
      </c>
      <c r="AS37" s="78"/>
      <c r="AT37" s="78">
        <v>147</v>
      </c>
      <c r="AU37" s="83" t="s">
        <v>1597</v>
      </c>
      <c r="AV37" s="78" t="b">
        <v>0</v>
      </c>
      <c r="AW37" s="78" t="s">
        <v>1695</v>
      </c>
      <c r="AX37" s="83" t="s">
        <v>1730</v>
      </c>
      <c r="AY37" s="78" t="s">
        <v>66</v>
      </c>
      <c r="AZ37" s="78" t="str">
        <f>REPLACE(INDEX(GroupVertices[Group],MATCH(Vertices[[#This Row],[Vertex]],GroupVertices[Vertex],0)),1,1,"")</f>
        <v>7</v>
      </c>
      <c r="BA37" s="48"/>
      <c r="BB37" s="48"/>
      <c r="BC37" s="48"/>
      <c r="BD37" s="48"/>
      <c r="BE37" s="48"/>
      <c r="BF37" s="48"/>
      <c r="BG37" s="116" t="s">
        <v>2479</v>
      </c>
      <c r="BH37" s="116" t="s">
        <v>2479</v>
      </c>
      <c r="BI37" s="116" t="s">
        <v>2533</v>
      </c>
      <c r="BJ37" s="116" t="s">
        <v>2533</v>
      </c>
      <c r="BK37" s="116">
        <v>0</v>
      </c>
      <c r="BL37" s="120">
        <v>0</v>
      </c>
      <c r="BM37" s="116">
        <v>0</v>
      </c>
      <c r="BN37" s="120">
        <v>0</v>
      </c>
      <c r="BO37" s="116">
        <v>0</v>
      </c>
      <c r="BP37" s="120">
        <v>0</v>
      </c>
      <c r="BQ37" s="116">
        <v>24</v>
      </c>
      <c r="BR37" s="120">
        <v>100</v>
      </c>
      <c r="BS37" s="116">
        <v>24</v>
      </c>
      <c r="BT37" s="2"/>
      <c r="BU37" s="3"/>
      <c r="BV37" s="3"/>
      <c r="BW37" s="3"/>
      <c r="BX37" s="3"/>
    </row>
    <row r="38" spans="1:76" ht="15">
      <c r="A38" s="64" t="s">
        <v>239</v>
      </c>
      <c r="B38" s="65"/>
      <c r="C38" s="65" t="s">
        <v>64</v>
      </c>
      <c r="D38" s="66">
        <v>162.74998807636737</v>
      </c>
      <c r="E38" s="68"/>
      <c r="F38" s="100" t="s">
        <v>598</v>
      </c>
      <c r="G38" s="65"/>
      <c r="H38" s="69" t="s">
        <v>239</v>
      </c>
      <c r="I38" s="70"/>
      <c r="J38" s="70"/>
      <c r="K38" s="69" t="s">
        <v>1884</v>
      </c>
      <c r="L38" s="73">
        <v>1</v>
      </c>
      <c r="M38" s="74">
        <v>5747.0712890625</v>
      </c>
      <c r="N38" s="74">
        <v>1580.8966064453125</v>
      </c>
      <c r="O38" s="75"/>
      <c r="P38" s="76"/>
      <c r="Q38" s="76"/>
      <c r="R38" s="86"/>
      <c r="S38" s="48">
        <v>0</v>
      </c>
      <c r="T38" s="48">
        <v>1</v>
      </c>
      <c r="U38" s="49">
        <v>0</v>
      </c>
      <c r="V38" s="49">
        <v>0.002169</v>
      </c>
      <c r="W38" s="49">
        <v>0.000348</v>
      </c>
      <c r="X38" s="49">
        <v>0.489808</v>
      </c>
      <c r="Y38" s="49">
        <v>0</v>
      </c>
      <c r="Z38" s="49">
        <v>0</v>
      </c>
      <c r="AA38" s="71">
        <v>38</v>
      </c>
      <c r="AB38" s="71"/>
      <c r="AC38" s="72"/>
      <c r="AD38" s="78" t="s">
        <v>1010</v>
      </c>
      <c r="AE38" s="78">
        <v>351</v>
      </c>
      <c r="AF38" s="78">
        <v>321</v>
      </c>
      <c r="AG38" s="78">
        <v>5420</v>
      </c>
      <c r="AH38" s="78">
        <v>2328</v>
      </c>
      <c r="AI38" s="78"/>
      <c r="AJ38" s="78" t="s">
        <v>1159</v>
      </c>
      <c r="AK38" s="78"/>
      <c r="AL38" s="78"/>
      <c r="AM38" s="78"/>
      <c r="AN38" s="80">
        <v>41215.54042824074</v>
      </c>
      <c r="AO38" s="83" t="s">
        <v>1491</v>
      </c>
      <c r="AP38" s="78" t="b">
        <v>0</v>
      </c>
      <c r="AQ38" s="78" t="b">
        <v>0</v>
      </c>
      <c r="AR38" s="78" t="b">
        <v>0</v>
      </c>
      <c r="AS38" s="78"/>
      <c r="AT38" s="78">
        <v>15</v>
      </c>
      <c r="AU38" s="83" t="s">
        <v>1604</v>
      </c>
      <c r="AV38" s="78" t="b">
        <v>0</v>
      </c>
      <c r="AW38" s="78" t="s">
        <v>1695</v>
      </c>
      <c r="AX38" s="83" t="s">
        <v>1731</v>
      </c>
      <c r="AY38" s="78" t="s">
        <v>66</v>
      </c>
      <c r="AZ38" s="78" t="str">
        <f>REPLACE(INDEX(GroupVertices[Group],MATCH(Vertices[[#This Row],[Vertex]],GroupVertices[Vertex],0)),1,1,"")</f>
        <v>3</v>
      </c>
      <c r="BA38" s="48"/>
      <c r="BB38" s="48"/>
      <c r="BC38" s="48"/>
      <c r="BD38" s="48"/>
      <c r="BE38" s="48"/>
      <c r="BF38" s="48"/>
      <c r="BG38" s="116" t="s">
        <v>2480</v>
      </c>
      <c r="BH38" s="116" t="s">
        <v>2480</v>
      </c>
      <c r="BI38" s="116" t="s">
        <v>2534</v>
      </c>
      <c r="BJ38" s="116" t="s">
        <v>2534</v>
      </c>
      <c r="BK38" s="116">
        <v>0</v>
      </c>
      <c r="BL38" s="120">
        <v>0</v>
      </c>
      <c r="BM38" s="116">
        <v>0</v>
      </c>
      <c r="BN38" s="120">
        <v>0</v>
      </c>
      <c r="BO38" s="116">
        <v>0</v>
      </c>
      <c r="BP38" s="120">
        <v>0</v>
      </c>
      <c r="BQ38" s="116">
        <v>24</v>
      </c>
      <c r="BR38" s="120">
        <v>100</v>
      </c>
      <c r="BS38" s="116">
        <v>24</v>
      </c>
      <c r="BT38" s="2"/>
      <c r="BU38" s="3"/>
      <c r="BV38" s="3"/>
      <c r="BW38" s="3"/>
      <c r="BX38" s="3"/>
    </row>
    <row r="39" spans="1:76" ht="15">
      <c r="A39" s="64" t="s">
        <v>271</v>
      </c>
      <c r="B39" s="65"/>
      <c r="C39" s="65" t="s">
        <v>64</v>
      </c>
      <c r="D39" s="66">
        <v>168.1738830361777</v>
      </c>
      <c r="E39" s="68"/>
      <c r="F39" s="100" t="s">
        <v>627</v>
      </c>
      <c r="G39" s="65"/>
      <c r="H39" s="69" t="s">
        <v>271</v>
      </c>
      <c r="I39" s="70"/>
      <c r="J39" s="70"/>
      <c r="K39" s="69" t="s">
        <v>1885</v>
      </c>
      <c r="L39" s="73">
        <v>1941.6255503175285</v>
      </c>
      <c r="M39" s="74">
        <v>4897.48486328125</v>
      </c>
      <c r="N39" s="74">
        <v>2484.6953125</v>
      </c>
      <c r="O39" s="75"/>
      <c r="P39" s="76"/>
      <c r="Q39" s="76"/>
      <c r="R39" s="86"/>
      <c r="S39" s="48">
        <v>15</v>
      </c>
      <c r="T39" s="48">
        <v>1</v>
      </c>
      <c r="U39" s="49">
        <v>2491</v>
      </c>
      <c r="V39" s="49">
        <v>0.002915</v>
      </c>
      <c r="W39" s="49">
        <v>0.003395</v>
      </c>
      <c r="X39" s="49">
        <v>5.996623</v>
      </c>
      <c r="Y39" s="49">
        <v>0</v>
      </c>
      <c r="Z39" s="49">
        <v>0</v>
      </c>
      <c r="AA39" s="71">
        <v>39</v>
      </c>
      <c r="AB39" s="71"/>
      <c r="AC39" s="72"/>
      <c r="AD39" s="78" t="s">
        <v>1011</v>
      </c>
      <c r="AE39" s="78">
        <v>2299</v>
      </c>
      <c r="AF39" s="78">
        <v>2628</v>
      </c>
      <c r="AG39" s="78">
        <v>29719</v>
      </c>
      <c r="AH39" s="78">
        <v>9128</v>
      </c>
      <c r="AI39" s="78"/>
      <c r="AJ39" s="78" t="s">
        <v>1160</v>
      </c>
      <c r="AK39" s="78" t="s">
        <v>1297</v>
      </c>
      <c r="AL39" s="83" t="s">
        <v>1383</v>
      </c>
      <c r="AM39" s="78"/>
      <c r="AN39" s="80">
        <v>41182.9203125</v>
      </c>
      <c r="AO39" s="83" t="s">
        <v>1492</v>
      </c>
      <c r="AP39" s="78" t="b">
        <v>1</v>
      </c>
      <c r="AQ39" s="78" t="b">
        <v>0</v>
      </c>
      <c r="AR39" s="78" t="b">
        <v>0</v>
      </c>
      <c r="AS39" s="78"/>
      <c r="AT39" s="78">
        <v>92</v>
      </c>
      <c r="AU39" s="83" t="s">
        <v>1597</v>
      </c>
      <c r="AV39" s="78" t="b">
        <v>0</v>
      </c>
      <c r="AW39" s="78" t="s">
        <v>1695</v>
      </c>
      <c r="AX39" s="83" t="s">
        <v>1732</v>
      </c>
      <c r="AY39" s="78" t="s">
        <v>66</v>
      </c>
      <c r="AZ39" s="78" t="str">
        <f>REPLACE(INDEX(GroupVertices[Group],MATCH(Vertices[[#This Row],[Vertex]],GroupVertices[Vertex],0)),1,1,"")</f>
        <v>3</v>
      </c>
      <c r="BA39" s="48" t="s">
        <v>479</v>
      </c>
      <c r="BB39" s="48" t="s">
        <v>479</v>
      </c>
      <c r="BC39" s="48" t="s">
        <v>513</v>
      </c>
      <c r="BD39" s="48" t="s">
        <v>513</v>
      </c>
      <c r="BE39" s="48" t="s">
        <v>539</v>
      </c>
      <c r="BF39" s="48" t="s">
        <v>539</v>
      </c>
      <c r="BG39" s="116" t="s">
        <v>2246</v>
      </c>
      <c r="BH39" s="116" t="s">
        <v>2246</v>
      </c>
      <c r="BI39" s="116" t="s">
        <v>2355</v>
      </c>
      <c r="BJ39" s="116" t="s">
        <v>2355</v>
      </c>
      <c r="BK39" s="116">
        <v>0</v>
      </c>
      <c r="BL39" s="120">
        <v>0</v>
      </c>
      <c r="BM39" s="116">
        <v>0</v>
      </c>
      <c r="BN39" s="120">
        <v>0</v>
      </c>
      <c r="BO39" s="116">
        <v>0</v>
      </c>
      <c r="BP39" s="120">
        <v>0</v>
      </c>
      <c r="BQ39" s="116">
        <v>24</v>
      </c>
      <c r="BR39" s="120">
        <v>100</v>
      </c>
      <c r="BS39" s="116">
        <v>24</v>
      </c>
      <c r="BT39" s="2"/>
      <c r="BU39" s="3"/>
      <c r="BV39" s="3"/>
      <c r="BW39" s="3"/>
      <c r="BX39" s="3"/>
    </row>
    <row r="40" spans="1:76" ht="15">
      <c r="A40" s="64" t="s">
        <v>240</v>
      </c>
      <c r="B40" s="65"/>
      <c r="C40" s="65" t="s">
        <v>64</v>
      </c>
      <c r="D40" s="66">
        <v>163.9067094982255</v>
      </c>
      <c r="E40" s="68"/>
      <c r="F40" s="100" t="s">
        <v>599</v>
      </c>
      <c r="G40" s="65"/>
      <c r="H40" s="69" t="s">
        <v>240</v>
      </c>
      <c r="I40" s="70"/>
      <c r="J40" s="70"/>
      <c r="K40" s="69" t="s">
        <v>1886</v>
      </c>
      <c r="L40" s="73">
        <v>1</v>
      </c>
      <c r="M40" s="74">
        <v>4973.18115234375</v>
      </c>
      <c r="N40" s="74">
        <v>352.9058837890625</v>
      </c>
      <c r="O40" s="75"/>
      <c r="P40" s="76"/>
      <c r="Q40" s="76"/>
      <c r="R40" s="86"/>
      <c r="S40" s="48">
        <v>0</v>
      </c>
      <c r="T40" s="48">
        <v>1</v>
      </c>
      <c r="U40" s="49">
        <v>0</v>
      </c>
      <c r="V40" s="49">
        <v>0.002169</v>
      </c>
      <c r="W40" s="49">
        <v>0.000348</v>
      </c>
      <c r="X40" s="49">
        <v>0.489808</v>
      </c>
      <c r="Y40" s="49">
        <v>0</v>
      </c>
      <c r="Z40" s="49">
        <v>0</v>
      </c>
      <c r="AA40" s="71">
        <v>40</v>
      </c>
      <c r="AB40" s="71"/>
      <c r="AC40" s="72"/>
      <c r="AD40" s="78" t="s">
        <v>1012</v>
      </c>
      <c r="AE40" s="78">
        <v>1241</v>
      </c>
      <c r="AF40" s="78">
        <v>813</v>
      </c>
      <c r="AG40" s="78">
        <v>11817</v>
      </c>
      <c r="AH40" s="78">
        <v>17154</v>
      </c>
      <c r="AI40" s="78"/>
      <c r="AJ40" s="78" t="s">
        <v>1161</v>
      </c>
      <c r="AK40" s="78" t="s">
        <v>1298</v>
      </c>
      <c r="AL40" s="83" t="s">
        <v>1384</v>
      </c>
      <c r="AM40" s="78"/>
      <c r="AN40" s="80">
        <v>40045.420902777776</v>
      </c>
      <c r="AO40" s="83" t="s">
        <v>1493</v>
      </c>
      <c r="AP40" s="78" t="b">
        <v>0</v>
      </c>
      <c r="AQ40" s="78" t="b">
        <v>0</v>
      </c>
      <c r="AR40" s="78" t="b">
        <v>1</v>
      </c>
      <c r="AS40" s="78"/>
      <c r="AT40" s="78">
        <v>34</v>
      </c>
      <c r="AU40" s="83" t="s">
        <v>1597</v>
      </c>
      <c r="AV40" s="78" t="b">
        <v>0</v>
      </c>
      <c r="AW40" s="78" t="s">
        <v>1695</v>
      </c>
      <c r="AX40" s="83" t="s">
        <v>1733</v>
      </c>
      <c r="AY40" s="78" t="s">
        <v>66</v>
      </c>
      <c r="AZ40" s="78" t="str">
        <f>REPLACE(INDEX(GroupVertices[Group],MATCH(Vertices[[#This Row],[Vertex]],GroupVertices[Vertex],0)),1,1,"")</f>
        <v>3</v>
      </c>
      <c r="BA40" s="48"/>
      <c r="BB40" s="48"/>
      <c r="BC40" s="48"/>
      <c r="BD40" s="48"/>
      <c r="BE40" s="48"/>
      <c r="BF40" s="48"/>
      <c r="BG40" s="116" t="s">
        <v>2480</v>
      </c>
      <c r="BH40" s="116" t="s">
        <v>2480</v>
      </c>
      <c r="BI40" s="116" t="s">
        <v>2534</v>
      </c>
      <c r="BJ40" s="116" t="s">
        <v>2534</v>
      </c>
      <c r="BK40" s="116">
        <v>0</v>
      </c>
      <c r="BL40" s="120">
        <v>0</v>
      </c>
      <c r="BM40" s="116">
        <v>0</v>
      </c>
      <c r="BN40" s="120">
        <v>0</v>
      </c>
      <c r="BO40" s="116">
        <v>0</v>
      </c>
      <c r="BP40" s="120">
        <v>0</v>
      </c>
      <c r="BQ40" s="116">
        <v>24</v>
      </c>
      <c r="BR40" s="120">
        <v>100</v>
      </c>
      <c r="BS40" s="116">
        <v>24</v>
      </c>
      <c r="BT40" s="2"/>
      <c r="BU40" s="3"/>
      <c r="BV40" s="3"/>
      <c r="BW40" s="3"/>
      <c r="BX40" s="3"/>
    </row>
    <row r="41" spans="1:76" ht="15">
      <c r="A41" s="64" t="s">
        <v>241</v>
      </c>
      <c r="B41" s="65"/>
      <c r="C41" s="65" t="s">
        <v>64</v>
      </c>
      <c r="D41" s="66">
        <v>165.2632710031282</v>
      </c>
      <c r="E41" s="68"/>
      <c r="F41" s="100" t="s">
        <v>600</v>
      </c>
      <c r="G41" s="65"/>
      <c r="H41" s="69" t="s">
        <v>241</v>
      </c>
      <c r="I41" s="70"/>
      <c r="J41" s="70"/>
      <c r="K41" s="69" t="s">
        <v>1887</v>
      </c>
      <c r="L41" s="73">
        <v>1</v>
      </c>
      <c r="M41" s="74">
        <v>4609.7314453125</v>
      </c>
      <c r="N41" s="74">
        <v>4389.99169921875</v>
      </c>
      <c r="O41" s="75"/>
      <c r="P41" s="76"/>
      <c r="Q41" s="76"/>
      <c r="R41" s="86"/>
      <c r="S41" s="48">
        <v>0</v>
      </c>
      <c r="T41" s="48">
        <v>1</v>
      </c>
      <c r="U41" s="49">
        <v>0</v>
      </c>
      <c r="V41" s="49">
        <v>0.002169</v>
      </c>
      <c r="W41" s="49">
        <v>0.000348</v>
      </c>
      <c r="X41" s="49">
        <v>0.489808</v>
      </c>
      <c r="Y41" s="49">
        <v>0</v>
      </c>
      <c r="Z41" s="49">
        <v>0</v>
      </c>
      <c r="AA41" s="71">
        <v>41</v>
      </c>
      <c r="AB41" s="71"/>
      <c r="AC41" s="72"/>
      <c r="AD41" s="78" t="s">
        <v>1013</v>
      </c>
      <c r="AE41" s="78">
        <v>3403</v>
      </c>
      <c r="AF41" s="78">
        <v>1390</v>
      </c>
      <c r="AG41" s="78">
        <v>41796</v>
      </c>
      <c r="AH41" s="78">
        <v>15062</v>
      </c>
      <c r="AI41" s="78"/>
      <c r="AJ41" s="78" t="s">
        <v>1162</v>
      </c>
      <c r="AK41" s="78" t="s">
        <v>947</v>
      </c>
      <c r="AL41" s="78"/>
      <c r="AM41" s="78"/>
      <c r="AN41" s="80">
        <v>39999.732037037036</v>
      </c>
      <c r="AO41" s="83" t="s">
        <v>1494</v>
      </c>
      <c r="AP41" s="78" t="b">
        <v>0</v>
      </c>
      <c r="AQ41" s="78" t="b">
        <v>0</v>
      </c>
      <c r="AR41" s="78" t="b">
        <v>0</v>
      </c>
      <c r="AS41" s="78"/>
      <c r="AT41" s="78">
        <v>119</v>
      </c>
      <c r="AU41" s="83" t="s">
        <v>1605</v>
      </c>
      <c r="AV41" s="78" t="b">
        <v>0</v>
      </c>
      <c r="AW41" s="78" t="s">
        <v>1695</v>
      </c>
      <c r="AX41" s="83" t="s">
        <v>1734</v>
      </c>
      <c r="AY41" s="78" t="s">
        <v>66</v>
      </c>
      <c r="AZ41" s="78" t="str">
        <f>REPLACE(INDEX(GroupVertices[Group],MATCH(Vertices[[#This Row],[Vertex]],GroupVertices[Vertex],0)),1,1,"")</f>
        <v>3</v>
      </c>
      <c r="BA41" s="48"/>
      <c r="BB41" s="48"/>
      <c r="BC41" s="48"/>
      <c r="BD41" s="48"/>
      <c r="BE41" s="48"/>
      <c r="BF41" s="48"/>
      <c r="BG41" s="116" t="s">
        <v>2480</v>
      </c>
      <c r="BH41" s="116" t="s">
        <v>2480</v>
      </c>
      <c r="BI41" s="116" t="s">
        <v>2534</v>
      </c>
      <c r="BJ41" s="116" t="s">
        <v>2534</v>
      </c>
      <c r="BK41" s="116">
        <v>0</v>
      </c>
      <c r="BL41" s="120">
        <v>0</v>
      </c>
      <c r="BM41" s="116">
        <v>0</v>
      </c>
      <c r="BN41" s="120">
        <v>0</v>
      </c>
      <c r="BO41" s="116">
        <v>0</v>
      </c>
      <c r="BP41" s="120">
        <v>0</v>
      </c>
      <c r="BQ41" s="116">
        <v>24</v>
      </c>
      <c r="BR41" s="120">
        <v>100</v>
      </c>
      <c r="BS41" s="116">
        <v>24</v>
      </c>
      <c r="BT41" s="2"/>
      <c r="BU41" s="3"/>
      <c r="BV41" s="3"/>
      <c r="BW41" s="3"/>
      <c r="BX41" s="3"/>
    </row>
    <row r="42" spans="1:76" ht="15">
      <c r="A42" s="64" t="s">
        <v>242</v>
      </c>
      <c r="B42" s="65"/>
      <c r="C42" s="65" t="s">
        <v>64</v>
      </c>
      <c r="D42" s="66">
        <v>170.97399525860254</v>
      </c>
      <c r="E42" s="68"/>
      <c r="F42" s="100" t="s">
        <v>601</v>
      </c>
      <c r="G42" s="65"/>
      <c r="H42" s="69" t="s">
        <v>242</v>
      </c>
      <c r="I42" s="70"/>
      <c r="J42" s="70"/>
      <c r="K42" s="69" t="s">
        <v>1888</v>
      </c>
      <c r="L42" s="73">
        <v>1</v>
      </c>
      <c r="M42" s="74">
        <v>4056.77392578125</v>
      </c>
      <c r="N42" s="74">
        <v>2887.93701171875</v>
      </c>
      <c r="O42" s="75"/>
      <c r="P42" s="76"/>
      <c r="Q42" s="76"/>
      <c r="R42" s="86"/>
      <c r="S42" s="48">
        <v>0</v>
      </c>
      <c r="T42" s="48">
        <v>1</v>
      </c>
      <c r="U42" s="49">
        <v>0</v>
      </c>
      <c r="V42" s="49">
        <v>0.002169</v>
      </c>
      <c r="W42" s="49">
        <v>0.000348</v>
      </c>
      <c r="X42" s="49">
        <v>0.489808</v>
      </c>
      <c r="Y42" s="49">
        <v>0</v>
      </c>
      <c r="Z42" s="49">
        <v>0</v>
      </c>
      <c r="AA42" s="71">
        <v>42</v>
      </c>
      <c r="AB42" s="71"/>
      <c r="AC42" s="72"/>
      <c r="AD42" s="78" t="s">
        <v>1014</v>
      </c>
      <c r="AE42" s="78">
        <v>3103</v>
      </c>
      <c r="AF42" s="78">
        <v>3819</v>
      </c>
      <c r="AG42" s="78">
        <v>15111</v>
      </c>
      <c r="AH42" s="78">
        <v>27136</v>
      </c>
      <c r="AI42" s="78"/>
      <c r="AJ42" s="78" t="s">
        <v>1163</v>
      </c>
      <c r="AK42" s="78" t="s">
        <v>947</v>
      </c>
      <c r="AL42" s="83" t="s">
        <v>1385</v>
      </c>
      <c r="AM42" s="78"/>
      <c r="AN42" s="80">
        <v>40668.943773148145</v>
      </c>
      <c r="AO42" s="83" t="s">
        <v>1495</v>
      </c>
      <c r="AP42" s="78" t="b">
        <v>1</v>
      </c>
      <c r="AQ42" s="78" t="b">
        <v>0</v>
      </c>
      <c r="AR42" s="78" t="b">
        <v>0</v>
      </c>
      <c r="AS42" s="78"/>
      <c r="AT42" s="78">
        <v>92</v>
      </c>
      <c r="AU42" s="83" t="s">
        <v>1597</v>
      </c>
      <c r="AV42" s="78" t="b">
        <v>0</v>
      </c>
      <c r="AW42" s="78" t="s">
        <v>1695</v>
      </c>
      <c r="AX42" s="83" t="s">
        <v>1735</v>
      </c>
      <c r="AY42" s="78" t="s">
        <v>66</v>
      </c>
      <c r="AZ42" s="78" t="str">
        <f>REPLACE(INDEX(GroupVertices[Group],MATCH(Vertices[[#This Row],[Vertex]],GroupVertices[Vertex],0)),1,1,"")</f>
        <v>3</v>
      </c>
      <c r="BA42" s="48"/>
      <c r="BB42" s="48"/>
      <c r="BC42" s="48"/>
      <c r="BD42" s="48"/>
      <c r="BE42" s="48"/>
      <c r="BF42" s="48"/>
      <c r="BG42" s="116" t="s">
        <v>2480</v>
      </c>
      <c r="BH42" s="116" t="s">
        <v>2480</v>
      </c>
      <c r="BI42" s="116" t="s">
        <v>2534</v>
      </c>
      <c r="BJ42" s="116" t="s">
        <v>2534</v>
      </c>
      <c r="BK42" s="116">
        <v>0</v>
      </c>
      <c r="BL42" s="120">
        <v>0</v>
      </c>
      <c r="BM42" s="116">
        <v>0</v>
      </c>
      <c r="BN42" s="120">
        <v>0</v>
      </c>
      <c r="BO42" s="116">
        <v>0</v>
      </c>
      <c r="BP42" s="120">
        <v>0</v>
      </c>
      <c r="BQ42" s="116">
        <v>24</v>
      </c>
      <c r="BR42" s="120">
        <v>100</v>
      </c>
      <c r="BS42" s="116">
        <v>24</v>
      </c>
      <c r="BT42" s="2"/>
      <c r="BU42" s="3"/>
      <c r="BV42" s="3"/>
      <c r="BW42" s="3"/>
      <c r="BX42" s="3"/>
    </row>
    <row r="43" spans="1:76" ht="15">
      <c r="A43" s="64" t="s">
        <v>243</v>
      </c>
      <c r="B43" s="65"/>
      <c r="C43" s="65" t="s">
        <v>64</v>
      </c>
      <c r="D43" s="66">
        <v>162.03526589700786</v>
      </c>
      <c r="E43" s="68"/>
      <c r="F43" s="100" t="s">
        <v>602</v>
      </c>
      <c r="G43" s="65"/>
      <c r="H43" s="69" t="s">
        <v>243</v>
      </c>
      <c r="I43" s="70"/>
      <c r="J43" s="70"/>
      <c r="K43" s="69" t="s">
        <v>1889</v>
      </c>
      <c r="L43" s="73">
        <v>1</v>
      </c>
      <c r="M43" s="74">
        <v>8943.2255859375</v>
      </c>
      <c r="N43" s="74">
        <v>1058.7176513671875</v>
      </c>
      <c r="O43" s="75"/>
      <c r="P43" s="76"/>
      <c r="Q43" s="76"/>
      <c r="R43" s="86"/>
      <c r="S43" s="48">
        <v>2</v>
      </c>
      <c r="T43" s="48">
        <v>1</v>
      </c>
      <c r="U43" s="49">
        <v>0</v>
      </c>
      <c r="V43" s="49">
        <v>1</v>
      </c>
      <c r="W43" s="49">
        <v>0</v>
      </c>
      <c r="X43" s="49">
        <v>1.298241</v>
      </c>
      <c r="Y43" s="49">
        <v>0</v>
      </c>
      <c r="Z43" s="49">
        <v>0</v>
      </c>
      <c r="AA43" s="71">
        <v>43</v>
      </c>
      <c r="AB43" s="71"/>
      <c r="AC43" s="72"/>
      <c r="AD43" s="78" t="s">
        <v>243</v>
      </c>
      <c r="AE43" s="78">
        <v>42</v>
      </c>
      <c r="AF43" s="78">
        <v>17</v>
      </c>
      <c r="AG43" s="78">
        <v>138</v>
      </c>
      <c r="AH43" s="78">
        <v>79</v>
      </c>
      <c r="AI43" s="78"/>
      <c r="AJ43" s="78" t="s">
        <v>1164</v>
      </c>
      <c r="AK43" s="78" t="s">
        <v>1299</v>
      </c>
      <c r="AL43" s="83" t="s">
        <v>1386</v>
      </c>
      <c r="AM43" s="78"/>
      <c r="AN43" s="80">
        <v>43292.694606481484</v>
      </c>
      <c r="AO43" s="83" t="s">
        <v>1496</v>
      </c>
      <c r="AP43" s="78" t="b">
        <v>1</v>
      </c>
      <c r="AQ43" s="78" t="b">
        <v>0</v>
      </c>
      <c r="AR43" s="78" t="b">
        <v>0</v>
      </c>
      <c r="AS43" s="78"/>
      <c r="AT43" s="78">
        <v>1</v>
      </c>
      <c r="AU43" s="78"/>
      <c r="AV43" s="78" t="b">
        <v>0</v>
      </c>
      <c r="AW43" s="78" t="s">
        <v>1695</v>
      </c>
      <c r="AX43" s="83" t="s">
        <v>1736</v>
      </c>
      <c r="AY43" s="78" t="s">
        <v>66</v>
      </c>
      <c r="AZ43" s="78" t="str">
        <f>REPLACE(INDEX(GroupVertices[Group],MATCH(Vertices[[#This Row],[Vertex]],GroupVertices[Vertex],0)),1,1,"")</f>
        <v>14</v>
      </c>
      <c r="BA43" s="48" t="s">
        <v>2103</v>
      </c>
      <c r="BB43" s="48" t="s">
        <v>2103</v>
      </c>
      <c r="BC43" s="48" t="s">
        <v>2123</v>
      </c>
      <c r="BD43" s="48" t="s">
        <v>2123</v>
      </c>
      <c r="BE43" s="48" t="s">
        <v>532</v>
      </c>
      <c r="BF43" s="48" t="s">
        <v>532</v>
      </c>
      <c r="BG43" s="116" t="s">
        <v>2481</v>
      </c>
      <c r="BH43" s="116" t="s">
        <v>2481</v>
      </c>
      <c r="BI43" s="116" t="s">
        <v>2535</v>
      </c>
      <c r="BJ43" s="116" t="s">
        <v>2535</v>
      </c>
      <c r="BK43" s="116">
        <v>2</v>
      </c>
      <c r="BL43" s="120">
        <v>6.451612903225806</v>
      </c>
      <c r="BM43" s="116">
        <v>0</v>
      </c>
      <c r="BN43" s="120">
        <v>0</v>
      </c>
      <c r="BO43" s="116">
        <v>0</v>
      </c>
      <c r="BP43" s="120">
        <v>0</v>
      </c>
      <c r="BQ43" s="116">
        <v>29</v>
      </c>
      <c r="BR43" s="120">
        <v>93.54838709677419</v>
      </c>
      <c r="BS43" s="116">
        <v>31</v>
      </c>
      <c r="BT43" s="2"/>
      <c r="BU43" s="3"/>
      <c r="BV43" s="3"/>
      <c r="BW43" s="3"/>
      <c r="BX43" s="3"/>
    </row>
    <row r="44" spans="1:76" ht="15">
      <c r="A44" s="64" t="s">
        <v>244</v>
      </c>
      <c r="B44" s="65"/>
      <c r="C44" s="65" t="s">
        <v>64</v>
      </c>
      <c r="D44" s="66">
        <v>163.50702933213628</v>
      </c>
      <c r="E44" s="68"/>
      <c r="F44" s="100" t="s">
        <v>603</v>
      </c>
      <c r="G44" s="65"/>
      <c r="H44" s="69" t="s">
        <v>244</v>
      </c>
      <c r="I44" s="70"/>
      <c r="J44" s="70"/>
      <c r="K44" s="69" t="s">
        <v>1890</v>
      </c>
      <c r="L44" s="73">
        <v>1</v>
      </c>
      <c r="M44" s="74">
        <v>8943.2255859375</v>
      </c>
      <c r="N44" s="74">
        <v>588.1764526367188</v>
      </c>
      <c r="O44" s="75"/>
      <c r="P44" s="76"/>
      <c r="Q44" s="76"/>
      <c r="R44" s="86"/>
      <c r="S44" s="48">
        <v>0</v>
      </c>
      <c r="T44" s="48">
        <v>1</v>
      </c>
      <c r="U44" s="49">
        <v>0</v>
      </c>
      <c r="V44" s="49">
        <v>1</v>
      </c>
      <c r="W44" s="49">
        <v>0</v>
      </c>
      <c r="X44" s="49">
        <v>0.701752</v>
      </c>
      <c r="Y44" s="49">
        <v>0</v>
      </c>
      <c r="Z44" s="49">
        <v>0</v>
      </c>
      <c r="AA44" s="71">
        <v>44</v>
      </c>
      <c r="AB44" s="71"/>
      <c r="AC44" s="72"/>
      <c r="AD44" s="78" t="s">
        <v>1015</v>
      </c>
      <c r="AE44" s="78">
        <v>210</v>
      </c>
      <c r="AF44" s="78">
        <v>643</v>
      </c>
      <c r="AG44" s="78">
        <v>11772</v>
      </c>
      <c r="AH44" s="78">
        <v>1</v>
      </c>
      <c r="AI44" s="78"/>
      <c r="AJ44" s="78" t="s">
        <v>1165</v>
      </c>
      <c r="AK44" s="78" t="s">
        <v>1300</v>
      </c>
      <c r="AL44" s="78"/>
      <c r="AM44" s="78"/>
      <c r="AN44" s="80">
        <v>42846.52106481481</v>
      </c>
      <c r="AO44" s="78"/>
      <c r="AP44" s="78" t="b">
        <v>1</v>
      </c>
      <c r="AQ44" s="78" t="b">
        <v>0</v>
      </c>
      <c r="AR44" s="78" t="b">
        <v>0</v>
      </c>
      <c r="AS44" s="78"/>
      <c r="AT44" s="78">
        <v>19</v>
      </c>
      <c r="AU44" s="78"/>
      <c r="AV44" s="78" t="b">
        <v>0</v>
      </c>
      <c r="AW44" s="78" t="s">
        <v>1695</v>
      </c>
      <c r="AX44" s="83" t="s">
        <v>1737</v>
      </c>
      <c r="AY44" s="78" t="s">
        <v>66</v>
      </c>
      <c r="AZ44" s="78" t="str">
        <f>REPLACE(INDEX(GroupVertices[Group],MATCH(Vertices[[#This Row],[Vertex]],GroupVertices[Vertex],0)),1,1,"")</f>
        <v>14</v>
      </c>
      <c r="BA44" s="48" t="s">
        <v>468</v>
      </c>
      <c r="BB44" s="48" t="s">
        <v>468</v>
      </c>
      <c r="BC44" s="48" t="s">
        <v>506</v>
      </c>
      <c r="BD44" s="48" t="s">
        <v>506</v>
      </c>
      <c r="BE44" s="48" t="s">
        <v>533</v>
      </c>
      <c r="BF44" s="48" t="s">
        <v>533</v>
      </c>
      <c r="BG44" s="116" t="s">
        <v>2482</v>
      </c>
      <c r="BH44" s="116" t="s">
        <v>2482</v>
      </c>
      <c r="BI44" s="116" t="s">
        <v>2536</v>
      </c>
      <c r="BJ44" s="116" t="s">
        <v>2536</v>
      </c>
      <c r="BK44" s="116">
        <v>0</v>
      </c>
      <c r="BL44" s="120">
        <v>0</v>
      </c>
      <c r="BM44" s="116">
        <v>0</v>
      </c>
      <c r="BN44" s="120">
        <v>0</v>
      </c>
      <c r="BO44" s="116">
        <v>0</v>
      </c>
      <c r="BP44" s="120">
        <v>0</v>
      </c>
      <c r="BQ44" s="116">
        <v>11</v>
      </c>
      <c r="BR44" s="120">
        <v>100</v>
      </c>
      <c r="BS44" s="116">
        <v>11</v>
      </c>
      <c r="BT44" s="2"/>
      <c r="BU44" s="3"/>
      <c r="BV44" s="3"/>
      <c r="BW44" s="3"/>
      <c r="BX44" s="3"/>
    </row>
    <row r="45" spans="1:76" ht="15">
      <c r="A45" s="64" t="s">
        <v>245</v>
      </c>
      <c r="B45" s="65"/>
      <c r="C45" s="65" t="s">
        <v>64</v>
      </c>
      <c r="D45" s="66">
        <v>162.71472217935948</v>
      </c>
      <c r="E45" s="68"/>
      <c r="F45" s="100" t="s">
        <v>604</v>
      </c>
      <c r="G45" s="65"/>
      <c r="H45" s="69" t="s">
        <v>245</v>
      </c>
      <c r="I45" s="70"/>
      <c r="J45" s="70"/>
      <c r="K45" s="69" t="s">
        <v>1891</v>
      </c>
      <c r="L45" s="73">
        <v>1</v>
      </c>
      <c r="M45" s="74">
        <v>4472.10986328125</v>
      </c>
      <c r="N45" s="74">
        <v>477.3017578125</v>
      </c>
      <c r="O45" s="75"/>
      <c r="P45" s="76"/>
      <c r="Q45" s="76"/>
      <c r="R45" s="86"/>
      <c r="S45" s="48">
        <v>0</v>
      </c>
      <c r="T45" s="48">
        <v>1</v>
      </c>
      <c r="U45" s="49">
        <v>0</v>
      </c>
      <c r="V45" s="49">
        <v>0.002169</v>
      </c>
      <c r="W45" s="49">
        <v>0.000348</v>
      </c>
      <c r="X45" s="49">
        <v>0.489808</v>
      </c>
      <c r="Y45" s="49">
        <v>0</v>
      </c>
      <c r="Z45" s="49">
        <v>0</v>
      </c>
      <c r="AA45" s="71">
        <v>45</v>
      </c>
      <c r="AB45" s="71"/>
      <c r="AC45" s="72"/>
      <c r="AD45" s="78" t="s">
        <v>1016</v>
      </c>
      <c r="AE45" s="78">
        <v>38</v>
      </c>
      <c r="AF45" s="78">
        <v>306</v>
      </c>
      <c r="AG45" s="78">
        <v>1849</v>
      </c>
      <c r="AH45" s="78">
        <v>1091</v>
      </c>
      <c r="AI45" s="78"/>
      <c r="AJ45" s="78" t="s">
        <v>1166</v>
      </c>
      <c r="AK45" s="78" t="s">
        <v>1301</v>
      </c>
      <c r="AL45" s="83" t="s">
        <v>1387</v>
      </c>
      <c r="AM45" s="78"/>
      <c r="AN45" s="80">
        <v>41376.6628125</v>
      </c>
      <c r="AO45" s="83" t="s">
        <v>1497</v>
      </c>
      <c r="AP45" s="78" t="b">
        <v>0</v>
      </c>
      <c r="AQ45" s="78" t="b">
        <v>0</v>
      </c>
      <c r="AR45" s="78" t="b">
        <v>0</v>
      </c>
      <c r="AS45" s="78"/>
      <c r="AT45" s="78">
        <v>15</v>
      </c>
      <c r="AU45" s="83" t="s">
        <v>1598</v>
      </c>
      <c r="AV45" s="78" t="b">
        <v>0</v>
      </c>
      <c r="AW45" s="78" t="s">
        <v>1695</v>
      </c>
      <c r="AX45" s="83" t="s">
        <v>1738</v>
      </c>
      <c r="AY45" s="78" t="s">
        <v>66</v>
      </c>
      <c r="AZ45" s="78" t="str">
        <f>REPLACE(INDEX(GroupVertices[Group],MATCH(Vertices[[#This Row],[Vertex]],GroupVertices[Vertex],0)),1,1,"")</f>
        <v>3</v>
      </c>
      <c r="BA45" s="48"/>
      <c r="BB45" s="48"/>
      <c r="BC45" s="48"/>
      <c r="BD45" s="48"/>
      <c r="BE45" s="48"/>
      <c r="BF45" s="48"/>
      <c r="BG45" s="116" t="s">
        <v>2480</v>
      </c>
      <c r="BH45" s="116" t="s">
        <v>2480</v>
      </c>
      <c r="BI45" s="116" t="s">
        <v>2534</v>
      </c>
      <c r="BJ45" s="116" t="s">
        <v>2534</v>
      </c>
      <c r="BK45" s="116">
        <v>0</v>
      </c>
      <c r="BL45" s="120">
        <v>0</v>
      </c>
      <c r="BM45" s="116">
        <v>0</v>
      </c>
      <c r="BN45" s="120">
        <v>0</v>
      </c>
      <c r="BO45" s="116">
        <v>0</v>
      </c>
      <c r="BP45" s="120">
        <v>0</v>
      </c>
      <c r="BQ45" s="116">
        <v>24</v>
      </c>
      <c r="BR45" s="120">
        <v>100</v>
      </c>
      <c r="BS45" s="116">
        <v>24</v>
      </c>
      <c r="BT45" s="2"/>
      <c r="BU45" s="3"/>
      <c r="BV45" s="3"/>
      <c r="BW45" s="3"/>
      <c r="BX45" s="3"/>
    </row>
    <row r="46" spans="1:76" ht="15">
      <c r="A46" s="64" t="s">
        <v>246</v>
      </c>
      <c r="B46" s="65"/>
      <c r="C46" s="65" t="s">
        <v>64</v>
      </c>
      <c r="D46" s="66">
        <v>162.75939231556947</v>
      </c>
      <c r="E46" s="68"/>
      <c r="F46" s="100" t="s">
        <v>1625</v>
      </c>
      <c r="G46" s="65"/>
      <c r="H46" s="69" t="s">
        <v>246</v>
      </c>
      <c r="I46" s="70"/>
      <c r="J46" s="70"/>
      <c r="K46" s="69" t="s">
        <v>1892</v>
      </c>
      <c r="L46" s="73">
        <v>1</v>
      </c>
      <c r="M46" s="74">
        <v>9661.15234375</v>
      </c>
      <c r="N46" s="74">
        <v>911.6735229492188</v>
      </c>
      <c r="O46" s="75"/>
      <c r="P46" s="76"/>
      <c r="Q46" s="76"/>
      <c r="R46" s="86"/>
      <c r="S46" s="48">
        <v>0</v>
      </c>
      <c r="T46" s="48">
        <v>1</v>
      </c>
      <c r="U46" s="49">
        <v>0</v>
      </c>
      <c r="V46" s="49">
        <v>1</v>
      </c>
      <c r="W46" s="49">
        <v>0</v>
      </c>
      <c r="X46" s="49">
        <v>0.999996</v>
      </c>
      <c r="Y46" s="49">
        <v>0</v>
      </c>
      <c r="Z46" s="49">
        <v>0</v>
      </c>
      <c r="AA46" s="71">
        <v>46</v>
      </c>
      <c r="AB46" s="71"/>
      <c r="AC46" s="72"/>
      <c r="AD46" s="78" t="s">
        <v>1017</v>
      </c>
      <c r="AE46" s="78">
        <v>71</v>
      </c>
      <c r="AF46" s="78">
        <v>325</v>
      </c>
      <c r="AG46" s="78">
        <v>105371</v>
      </c>
      <c r="AH46" s="78">
        <v>1315</v>
      </c>
      <c r="AI46" s="78"/>
      <c r="AJ46" s="78" t="s">
        <v>1167</v>
      </c>
      <c r="AK46" s="78" t="s">
        <v>1302</v>
      </c>
      <c r="AL46" s="83" t="s">
        <v>1388</v>
      </c>
      <c r="AM46" s="78"/>
      <c r="AN46" s="80">
        <v>40004.79982638889</v>
      </c>
      <c r="AO46" s="83" t="s">
        <v>1498</v>
      </c>
      <c r="AP46" s="78" t="b">
        <v>0</v>
      </c>
      <c r="AQ46" s="78" t="b">
        <v>0</v>
      </c>
      <c r="AR46" s="78" t="b">
        <v>0</v>
      </c>
      <c r="AS46" s="78"/>
      <c r="AT46" s="78">
        <v>15</v>
      </c>
      <c r="AU46" s="83" t="s">
        <v>1600</v>
      </c>
      <c r="AV46" s="78" t="b">
        <v>0</v>
      </c>
      <c r="AW46" s="78" t="s">
        <v>1695</v>
      </c>
      <c r="AX46" s="83" t="s">
        <v>1739</v>
      </c>
      <c r="AY46" s="78" t="s">
        <v>66</v>
      </c>
      <c r="AZ46" s="78" t="str">
        <f>REPLACE(INDEX(GroupVertices[Group],MATCH(Vertices[[#This Row],[Vertex]],GroupVertices[Vertex],0)),1,1,"")</f>
        <v>13</v>
      </c>
      <c r="BA46" s="48" t="s">
        <v>469</v>
      </c>
      <c r="BB46" s="48" t="s">
        <v>469</v>
      </c>
      <c r="BC46" s="48" t="s">
        <v>507</v>
      </c>
      <c r="BD46" s="48" t="s">
        <v>507</v>
      </c>
      <c r="BE46" s="48" t="s">
        <v>534</v>
      </c>
      <c r="BF46" s="48" t="s">
        <v>534</v>
      </c>
      <c r="BG46" s="116" t="s">
        <v>2483</v>
      </c>
      <c r="BH46" s="116" t="s">
        <v>2483</v>
      </c>
      <c r="BI46" s="116" t="s">
        <v>2537</v>
      </c>
      <c r="BJ46" s="116" t="s">
        <v>2537</v>
      </c>
      <c r="BK46" s="116">
        <v>1</v>
      </c>
      <c r="BL46" s="120">
        <v>2.5</v>
      </c>
      <c r="BM46" s="116">
        <v>2</v>
      </c>
      <c r="BN46" s="120">
        <v>5</v>
      </c>
      <c r="BO46" s="116">
        <v>0</v>
      </c>
      <c r="BP46" s="120">
        <v>0</v>
      </c>
      <c r="BQ46" s="116">
        <v>37</v>
      </c>
      <c r="BR46" s="120">
        <v>92.5</v>
      </c>
      <c r="BS46" s="116">
        <v>40</v>
      </c>
      <c r="BT46" s="2"/>
      <c r="BU46" s="3"/>
      <c r="BV46" s="3"/>
      <c r="BW46" s="3"/>
      <c r="BX46" s="3"/>
    </row>
    <row r="47" spans="1:76" ht="15">
      <c r="A47" s="64" t="s">
        <v>298</v>
      </c>
      <c r="B47" s="65"/>
      <c r="C47" s="65" t="s">
        <v>64</v>
      </c>
      <c r="D47" s="66">
        <v>1000</v>
      </c>
      <c r="E47" s="68"/>
      <c r="F47" s="100" t="s">
        <v>1626</v>
      </c>
      <c r="G47" s="65"/>
      <c r="H47" s="69" t="s">
        <v>298</v>
      </c>
      <c r="I47" s="70"/>
      <c r="J47" s="70"/>
      <c r="K47" s="69" t="s">
        <v>1893</v>
      </c>
      <c r="L47" s="73">
        <v>1</v>
      </c>
      <c r="M47" s="74">
        <v>9661.15234375</v>
      </c>
      <c r="N47" s="74">
        <v>2029.2088623046875</v>
      </c>
      <c r="O47" s="75"/>
      <c r="P47" s="76"/>
      <c r="Q47" s="76"/>
      <c r="R47" s="86"/>
      <c r="S47" s="48">
        <v>1</v>
      </c>
      <c r="T47" s="48">
        <v>0</v>
      </c>
      <c r="U47" s="49">
        <v>0</v>
      </c>
      <c r="V47" s="49">
        <v>1</v>
      </c>
      <c r="W47" s="49">
        <v>0</v>
      </c>
      <c r="X47" s="49">
        <v>0.999996</v>
      </c>
      <c r="Y47" s="49">
        <v>0</v>
      </c>
      <c r="Z47" s="49">
        <v>0</v>
      </c>
      <c r="AA47" s="71">
        <v>47</v>
      </c>
      <c r="AB47" s="71"/>
      <c r="AC47" s="72"/>
      <c r="AD47" s="78" t="s">
        <v>1018</v>
      </c>
      <c r="AE47" s="78">
        <v>1957</v>
      </c>
      <c r="AF47" s="78">
        <v>356437</v>
      </c>
      <c r="AG47" s="78">
        <v>40893</v>
      </c>
      <c r="AH47" s="78">
        <v>2753</v>
      </c>
      <c r="AI47" s="78"/>
      <c r="AJ47" s="78" t="s">
        <v>1168</v>
      </c>
      <c r="AK47" s="78" t="s">
        <v>1270</v>
      </c>
      <c r="AL47" s="83" t="s">
        <v>1389</v>
      </c>
      <c r="AM47" s="78"/>
      <c r="AN47" s="80">
        <v>39909.64144675926</v>
      </c>
      <c r="AO47" s="83" t="s">
        <v>1499</v>
      </c>
      <c r="AP47" s="78" t="b">
        <v>0</v>
      </c>
      <c r="AQ47" s="78" t="b">
        <v>0</v>
      </c>
      <c r="AR47" s="78" t="b">
        <v>0</v>
      </c>
      <c r="AS47" s="78"/>
      <c r="AT47" s="78">
        <v>5302</v>
      </c>
      <c r="AU47" s="83" t="s">
        <v>1597</v>
      </c>
      <c r="AV47" s="78" t="b">
        <v>1</v>
      </c>
      <c r="AW47" s="78" t="s">
        <v>1695</v>
      </c>
      <c r="AX47" s="83" t="s">
        <v>1740</v>
      </c>
      <c r="AY47" s="78" t="s">
        <v>65</v>
      </c>
      <c r="AZ47" s="78" t="str">
        <f>REPLACE(INDEX(GroupVertices[Group],MATCH(Vertices[[#This Row],[Vertex]],GroupVertices[Vertex],0)),1,1,"")</f>
        <v>13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247</v>
      </c>
      <c r="B48" s="65"/>
      <c r="C48" s="65" t="s">
        <v>64</v>
      </c>
      <c r="D48" s="66">
        <v>162.4208397042939</v>
      </c>
      <c r="E48" s="68"/>
      <c r="F48" s="100" t="s">
        <v>605</v>
      </c>
      <c r="G48" s="65"/>
      <c r="H48" s="69" t="s">
        <v>247</v>
      </c>
      <c r="I48" s="70"/>
      <c r="J48" s="70"/>
      <c r="K48" s="69" t="s">
        <v>1894</v>
      </c>
      <c r="L48" s="73">
        <v>1</v>
      </c>
      <c r="M48" s="74">
        <v>4260.412109375</v>
      </c>
      <c r="N48" s="74">
        <v>3818.839111328125</v>
      </c>
      <c r="O48" s="75"/>
      <c r="P48" s="76"/>
      <c r="Q48" s="76"/>
      <c r="R48" s="86"/>
      <c r="S48" s="48">
        <v>0</v>
      </c>
      <c r="T48" s="48">
        <v>1</v>
      </c>
      <c r="U48" s="49">
        <v>0</v>
      </c>
      <c r="V48" s="49">
        <v>0.002169</v>
      </c>
      <c r="W48" s="49">
        <v>0.000348</v>
      </c>
      <c r="X48" s="49">
        <v>0.489808</v>
      </c>
      <c r="Y48" s="49">
        <v>0</v>
      </c>
      <c r="Z48" s="49">
        <v>0</v>
      </c>
      <c r="AA48" s="71">
        <v>48</v>
      </c>
      <c r="AB48" s="71"/>
      <c r="AC48" s="72"/>
      <c r="AD48" s="78" t="s">
        <v>1019</v>
      </c>
      <c r="AE48" s="78">
        <v>293</v>
      </c>
      <c r="AF48" s="78">
        <v>181</v>
      </c>
      <c r="AG48" s="78">
        <v>8461</v>
      </c>
      <c r="AH48" s="78">
        <v>6295</v>
      </c>
      <c r="AI48" s="78"/>
      <c r="AJ48" s="78" t="s">
        <v>1169</v>
      </c>
      <c r="AK48" s="78" t="s">
        <v>1293</v>
      </c>
      <c r="AL48" s="78"/>
      <c r="AM48" s="78"/>
      <c r="AN48" s="80">
        <v>41423.87412037037</v>
      </c>
      <c r="AO48" s="83" t="s">
        <v>1500</v>
      </c>
      <c r="AP48" s="78" t="b">
        <v>1</v>
      </c>
      <c r="AQ48" s="78" t="b">
        <v>0</v>
      </c>
      <c r="AR48" s="78" t="b">
        <v>1</v>
      </c>
      <c r="AS48" s="78"/>
      <c r="AT48" s="78">
        <v>24</v>
      </c>
      <c r="AU48" s="83" t="s">
        <v>1597</v>
      </c>
      <c r="AV48" s="78" t="b">
        <v>0</v>
      </c>
      <c r="AW48" s="78" t="s">
        <v>1695</v>
      </c>
      <c r="AX48" s="83" t="s">
        <v>1741</v>
      </c>
      <c r="AY48" s="78" t="s">
        <v>66</v>
      </c>
      <c r="AZ48" s="78" t="str">
        <f>REPLACE(INDEX(GroupVertices[Group],MATCH(Vertices[[#This Row],[Vertex]],GroupVertices[Vertex],0)),1,1,"")</f>
        <v>3</v>
      </c>
      <c r="BA48" s="48"/>
      <c r="BB48" s="48"/>
      <c r="BC48" s="48"/>
      <c r="BD48" s="48"/>
      <c r="BE48" s="48"/>
      <c r="BF48" s="48"/>
      <c r="BG48" s="116" t="s">
        <v>2480</v>
      </c>
      <c r="BH48" s="116" t="s">
        <v>2480</v>
      </c>
      <c r="BI48" s="116" t="s">
        <v>2534</v>
      </c>
      <c r="BJ48" s="116" t="s">
        <v>2534</v>
      </c>
      <c r="BK48" s="116">
        <v>0</v>
      </c>
      <c r="BL48" s="120">
        <v>0</v>
      </c>
      <c r="BM48" s="116">
        <v>0</v>
      </c>
      <c r="BN48" s="120">
        <v>0</v>
      </c>
      <c r="BO48" s="116">
        <v>0</v>
      </c>
      <c r="BP48" s="120">
        <v>0</v>
      </c>
      <c r="BQ48" s="116">
        <v>24</v>
      </c>
      <c r="BR48" s="120">
        <v>100</v>
      </c>
      <c r="BS48" s="116">
        <v>24</v>
      </c>
      <c r="BT48" s="2"/>
      <c r="BU48" s="3"/>
      <c r="BV48" s="3"/>
      <c r="BW48" s="3"/>
      <c r="BX48" s="3"/>
    </row>
    <row r="49" spans="1:76" ht="15">
      <c r="A49" s="64" t="s">
        <v>248</v>
      </c>
      <c r="B49" s="65"/>
      <c r="C49" s="65" t="s">
        <v>64</v>
      </c>
      <c r="D49" s="66">
        <v>168.74283950790468</v>
      </c>
      <c r="E49" s="68"/>
      <c r="F49" s="100" t="s">
        <v>606</v>
      </c>
      <c r="G49" s="65"/>
      <c r="H49" s="69" t="s">
        <v>248</v>
      </c>
      <c r="I49" s="70"/>
      <c r="J49" s="70"/>
      <c r="K49" s="69" t="s">
        <v>1895</v>
      </c>
      <c r="L49" s="73">
        <v>1.3895274087349514</v>
      </c>
      <c r="M49" s="74">
        <v>5539.396484375</v>
      </c>
      <c r="N49" s="74">
        <v>4858.337890625</v>
      </c>
      <c r="O49" s="75"/>
      <c r="P49" s="76"/>
      <c r="Q49" s="76"/>
      <c r="R49" s="86"/>
      <c r="S49" s="48">
        <v>0</v>
      </c>
      <c r="T49" s="48">
        <v>3</v>
      </c>
      <c r="U49" s="49">
        <v>0.5</v>
      </c>
      <c r="V49" s="49">
        <v>0.003484</v>
      </c>
      <c r="W49" s="49">
        <v>0.012786</v>
      </c>
      <c r="X49" s="49">
        <v>0.97701</v>
      </c>
      <c r="Y49" s="49">
        <v>0.3333333333333333</v>
      </c>
      <c r="Z49" s="49">
        <v>0</v>
      </c>
      <c r="AA49" s="71">
        <v>49</v>
      </c>
      <c r="AB49" s="71"/>
      <c r="AC49" s="72"/>
      <c r="AD49" s="78" t="s">
        <v>1020</v>
      </c>
      <c r="AE49" s="78">
        <v>1669</v>
      </c>
      <c r="AF49" s="78">
        <v>2870</v>
      </c>
      <c r="AG49" s="78">
        <v>287492</v>
      </c>
      <c r="AH49" s="78">
        <v>171890</v>
      </c>
      <c r="AI49" s="78"/>
      <c r="AJ49" s="78" t="s">
        <v>1170</v>
      </c>
      <c r="AK49" s="78"/>
      <c r="AL49" s="78"/>
      <c r="AM49" s="78"/>
      <c r="AN49" s="80">
        <v>40656.645</v>
      </c>
      <c r="AO49" s="83" t="s">
        <v>1501</v>
      </c>
      <c r="AP49" s="78" t="b">
        <v>0</v>
      </c>
      <c r="AQ49" s="78" t="b">
        <v>0</v>
      </c>
      <c r="AR49" s="78" t="b">
        <v>0</v>
      </c>
      <c r="AS49" s="78"/>
      <c r="AT49" s="78">
        <v>297</v>
      </c>
      <c r="AU49" s="83" t="s">
        <v>1606</v>
      </c>
      <c r="AV49" s="78" t="b">
        <v>0</v>
      </c>
      <c r="AW49" s="78" t="s">
        <v>1695</v>
      </c>
      <c r="AX49" s="83" t="s">
        <v>1742</v>
      </c>
      <c r="AY49" s="78" t="s">
        <v>66</v>
      </c>
      <c r="AZ49" s="78" t="str">
        <f>REPLACE(INDEX(GroupVertices[Group],MATCH(Vertices[[#This Row],[Vertex]],GroupVertices[Vertex],0)),1,1,"")</f>
        <v>2</v>
      </c>
      <c r="BA49" s="48" t="s">
        <v>470</v>
      </c>
      <c r="BB49" s="48" t="s">
        <v>470</v>
      </c>
      <c r="BC49" s="48" t="s">
        <v>499</v>
      </c>
      <c r="BD49" s="48" t="s">
        <v>499</v>
      </c>
      <c r="BE49" s="48" t="s">
        <v>535</v>
      </c>
      <c r="BF49" s="48" t="s">
        <v>535</v>
      </c>
      <c r="BG49" s="116" t="s">
        <v>2484</v>
      </c>
      <c r="BH49" s="116" t="s">
        <v>2507</v>
      </c>
      <c r="BI49" s="116" t="s">
        <v>2538</v>
      </c>
      <c r="BJ49" s="116" t="s">
        <v>2538</v>
      </c>
      <c r="BK49" s="116">
        <v>0</v>
      </c>
      <c r="BL49" s="120">
        <v>0</v>
      </c>
      <c r="BM49" s="116">
        <v>0</v>
      </c>
      <c r="BN49" s="120">
        <v>0</v>
      </c>
      <c r="BO49" s="116">
        <v>0</v>
      </c>
      <c r="BP49" s="120">
        <v>0</v>
      </c>
      <c r="BQ49" s="116">
        <v>25</v>
      </c>
      <c r="BR49" s="120">
        <v>100</v>
      </c>
      <c r="BS49" s="116">
        <v>25</v>
      </c>
      <c r="BT49" s="2"/>
      <c r="BU49" s="3"/>
      <c r="BV49" s="3"/>
      <c r="BW49" s="3"/>
      <c r="BX49" s="3"/>
    </row>
    <row r="50" spans="1:76" ht="15">
      <c r="A50" s="64" t="s">
        <v>280</v>
      </c>
      <c r="B50" s="65"/>
      <c r="C50" s="65" t="s">
        <v>64</v>
      </c>
      <c r="D50" s="66">
        <v>225.4409976573569</v>
      </c>
      <c r="E50" s="68"/>
      <c r="F50" s="100" t="s">
        <v>636</v>
      </c>
      <c r="G50" s="65"/>
      <c r="H50" s="69" t="s">
        <v>280</v>
      </c>
      <c r="I50" s="70"/>
      <c r="J50" s="70"/>
      <c r="K50" s="69" t="s">
        <v>1896</v>
      </c>
      <c r="L50" s="73">
        <v>79.81437929372346</v>
      </c>
      <c r="M50" s="74">
        <v>5255.2333984375</v>
      </c>
      <c r="N50" s="74">
        <v>7012.9287109375</v>
      </c>
      <c r="O50" s="75"/>
      <c r="P50" s="76"/>
      <c r="Q50" s="76"/>
      <c r="R50" s="86"/>
      <c r="S50" s="48">
        <v>3</v>
      </c>
      <c r="T50" s="48">
        <v>2</v>
      </c>
      <c r="U50" s="49">
        <v>101.166667</v>
      </c>
      <c r="V50" s="49">
        <v>0.003817</v>
      </c>
      <c r="W50" s="49">
        <v>0.015544</v>
      </c>
      <c r="X50" s="49">
        <v>1.478987</v>
      </c>
      <c r="Y50" s="49">
        <v>0.2</v>
      </c>
      <c r="Z50" s="49">
        <v>0</v>
      </c>
      <c r="AA50" s="71">
        <v>50</v>
      </c>
      <c r="AB50" s="71"/>
      <c r="AC50" s="72"/>
      <c r="AD50" s="78" t="s">
        <v>1021</v>
      </c>
      <c r="AE50" s="78">
        <v>1713</v>
      </c>
      <c r="AF50" s="78">
        <v>26986</v>
      </c>
      <c r="AG50" s="78">
        <v>15844</v>
      </c>
      <c r="AH50" s="78">
        <v>2083</v>
      </c>
      <c r="AI50" s="78"/>
      <c r="AJ50" s="78" t="s">
        <v>1171</v>
      </c>
      <c r="AK50" s="78"/>
      <c r="AL50" s="83" t="s">
        <v>1390</v>
      </c>
      <c r="AM50" s="78"/>
      <c r="AN50" s="80">
        <v>39661.8721875</v>
      </c>
      <c r="AO50" s="83" t="s">
        <v>1502</v>
      </c>
      <c r="AP50" s="78" t="b">
        <v>0</v>
      </c>
      <c r="AQ50" s="78" t="b">
        <v>0</v>
      </c>
      <c r="AR50" s="78" t="b">
        <v>1</v>
      </c>
      <c r="AS50" s="78"/>
      <c r="AT50" s="78">
        <v>800</v>
      </c>
      <c r="AU50" s="83" t="s">
        <v>1605</v>
      </c>
      <c r="AV50" s="78" t="b">
        <v>0</v>
      </c>
      <c r="AW50" s="78" t="s">
        <v>1695</v>
      </c>
      <c r="AX50" s="83" t="s">
        <v>1743</v>
      </c>
      <c r="AY50" s="78" t="s">
        <v>66</v>
      </c>
      <c r="AZ50" s="78" t="str">
        <f>REPLACE(INDEX(GroupVertices[Group],MATCH(Vertices[[#This Row],[Vertex]],GroupVertices[Vertex],0)),1,1,"")</f>
        <v>2</v>
      </c>
      <c r="BA50" s="48"/>
      <c r="BB50" s="48"/>
      <c r="BC50" s="48"/>
      <c r="BD50" s="48"/>
      <c r="BE50" s="48" t="s">
        <v>524</v>
      </c>
      <c r="BF50" s="48" t="s">
        <v>524</v>
      </c>
      <c r="BG50" s="116" t="s">
        <v>2245</v>
      </c>
      <c r="BH50" s="116" t="s">
        <v>2508</v>
      </c>
      <c r="BI50" s="116" t="s">
        <v>2539</v>
      </c>
      <c r="BJ50" s="116" t="s">
        <v>2539</v>
      </c>
      <c r="BK50" s="116">
        <v>1</v>
      </c>
      <c r="BL50" s="120">
        <v>2.380952380952381</v>
      </c>
      <c r="BM50" s="116">
        <v>0</v>
      </c>
      <c r="BN50" s="120">
        <v>0</v>
      </c>
      <c r="BO50" s="116">
        <v>0</v>
      </c>
      <c r="BP50" s="120">
        <v>0</v>
      </c>
      <c r="BQ50" s="116">
        <v>41</v>
      </c>
      <c r="BR50" s="120">
        <v>97.61904761904762</v>
      </c>
      <c r="BS50" s="116">
        <v>42</v>
      </c>
      <c r="BT50" s="2"/>
      <c r="BU50" s="3"/>
      <c r="BV50" s="3"/>
      <c r="BW50" s="3"/>
      <c r="BX50" s="3"/>
    </row>
    <row r="51" spans="1:76" ht="15">
      <c r="A51" s="64" t="s">
        <v>299</v>
      </c>
      <c r="B51" s="65"/>
      <c r="C51" s="65" t="s">
        <v>64</v>
      </c>
      <c r="D51" s="66">
        <v>461.7248586698837</v>
      </c>
      <c r="E51" s="68"/>
      <c r="F51" s="100" t="s">
        <v>1627</v>
      </c>
      <c r="G51" s="65"/>
      <c r="H51" s="69" t="s">
        <v>299</v>
      </c>
      <c r="I51" s="70"/>
      <c r="J51" s="70"/>
      <c r="K51" s="69" t="s">
        <v>1897</v>
      </c>
      <c r="L51" s="73">
        <v>15.802041531928158</v>
      </c>
      <c r="M51" s="74">
        <v>5203.220703125</v>
      </c>
      <c r="N51" s="74">
        <v>5931.06591796875</v>
      </c>
      <c r="O51" s="75"/>
      <c r="P51" s="76"/>
      <c r="Q51" s="76"/>
      <c r="R51" s="86"/>
      <c r="S51" s="48">
        <v>4</v>
      </c>
      <c r="T51" s="48">
        <v>0</v>
      </c>
      <c r="U51" s="49">
        <v>19</v>
      </c>
      <c r="V51" s="49">
        <v>0.003802</v>
      </c>
      <c r="W51" s="49">
        <v>0.014686</v>
      </c>
      <c r="X51" s="49">
        <v>1.250049</v>
      </c>
      <c r="Y51" s="49">
        <v>0.25</v>
      </c>
      <c r="Z51" s="49">
        <v>0</v>
      </c>
      <c r="AA51" s="71">
        <v>51</v>
      </c>
      <c r="AB51" s="71"/>
      <c r="AC51" s="72"/>
      <c r="AD51" s="78" t="s">
        <v>1022</v>
      </c>
      <c r="AE51" s="78">
        <v>3775</v>
      </c>
      <c r="AF51" s="78">
        <v>127487</v>
      </c>
      <c r="AG51" s="78">
        <v>17625</v>
      </c>
      <c r="AH51" s="78">
        <v>7700</v>
      </c>
      <c r="AI51" s="78"/>
      <c r="AJ51" s="78" t="s">
        <v>1172</v>
      </c>
      <c r="AK51" s="78" t="s">
        <v>1303</v>
      </c>
      <c r="AL51" s="83" t="s">
        <v>1391</v>
      </c>
      <c r="AM51" s="78"/>
      <c r="AN51" s="80">
        <v>39387.97256944444</v>
      </c>
      <c r="AO51" s="83" t="s">
        <v>1503</v>
      </c>
      <c r="AP51" s="78" t="b">
        <v>0</v>
      </c>
      <c r="AQ51" s="78" t="b">
        <v>0</v>
      </c>
      <c r="AR51" s="78" t="b">
        <v>1</v>
      </c>
      <c r="AS51" s="78"/>
      <c r="AT51" s="78">
        <v>3194</v>
      </c>
      <c r="AU51" s="83" t="s">
        <v>1598</v>
      </c>
      <c r="AV51" s="78" t="b">
        <v>1</v>
      </c>
      <c r="AW51" s="78" t="s">
        <v>1695</v>
      </c>
      <c r="AX51" s="83" t="s">
        <v>1744</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249</v>
      </c>
      <c r="B52" s="65"/>
      <c r="C52" s="65" t="s">
        <v>64</v>
      </c>
      <c r="D52" s="66">
        <v>162.07523391361678</v>
      </c>
      <c r="E52" s="68"/>
      <c r="F52" s="100" t="s">
        <v>607</v>
      </c>
      <c r="G52" s="65"/>
      <c r="H52" s="69" t="s">
        <v>249</v>
      </c>
      <c r="I52" s="70"/>
      <c r="J52" s="70"/>
      <c r="K52" s="69" t="s">
        <v>1898</v>
      </c>
      <c r="L52" s="73">
        <v>1</v>
      </c>
      <c r="M52" s="74">
        <v>5028.025390625</v>
      </c>
      <c r="N52" s="74">
        <v>4505.431640625</v>
      </c>
      <c r="O52" s="75"/>
      <c r="P52" s="76"/>
      <c r="Q52" s="76"/>
      <c r="R52" s="86"/>
      <c r="S52" s="48">
        <v>0</v>
      </c>
      <c r="T52" s="48">
        <v>1</v>
      </c>
      <c r="U52" s="49">
        <v>0</v>
      </c>
      <c r="V52" s="49">
        <v>0.002169</v>
      </c>
      <c r="W52" s="49">
        <v>0.000348</v>
      </c>
      <c r="X52" s="49">
        <v>0.489808</v>
      </c>
      <c r="Y52" s="49">
        <v>0</v>
      </c>
      <c r="Z52" s="49">
        <v>0</v>
      </c>
      <c r="AA52" s="71">
        <v>52</v>
      </c>
      <c r="AB52" s="71"/>
      <c r="AC52" s="72"/>
      <c r="AD52" s="78" t="s">
        <v>1023</v>
      </c>
      <c r="AE52" s="78">
        <v>22</v>
      </c>
      <c r="AF52" s="78">
        <v>34</v>
      </c>
      <c r="AG52" s="78">
        <v>33</v>
      </c>
      <c r="AH52" s="78">
        <v>51</v>
      </c>
      <c r="AI52" s="78"/>
      <c r="AJ52" s="78"/>
      <c r="AK52" s="78"/>
      <c r="AL52" s="78"/>
      <c r="AM52" s="78"/>
      <c r="AN52" s="80">
        <v>42300.53653935185</v>
      </c>
      <c r="AO52" s="78"/>
      <c r="AP52" s="78" t="b">
        <v>1</v>
      </c>
      <c r="AQ52" s="78" t="b">
        <v>1</v>
      </c>
      <c r="AR52" s="78" t="b">
        <v>0</v>
      </c>
      <c r="AS52" s="78"/>
      <c r="AT52" s="78">
        <v>2</v>
      </c>
      <c r="AU52" s="83" t="s">
        <v>1597</v>
      </c>
      <c r="AV52" s="78" t="b">
        <v>0</v>
      </c>
      <c r="AW52" s="78" t="s">
        <v>1695</v>
      </c>
      <c r="AX52" s="83" t="s">
        <v>1745</v>
      </c>
      <c r="AY52" s="78" t="s">
        <v>66</v>
      </c>
      <c r="AZ52" s="78" t="str">
        <f>REPLACE(INDEX(GroupVertices[Group],MATCH(Vertices[[#This Row],[Vertex]],GroupVertices[Vertex],0)),1,1,"")</f>
        <v>3</v>
      </c>
      <c r="BA52" s="48"/>
      <c r="BB52" s="48"/>
      <c r="BC52" s="48"/>
      <c r="BD52" s="48"/>
      <c r="BE52" s="48"/>
      <c r="BF52" s="48"/>
      <c r="BG52" s="116" t="s">
        <v>2480</v>
      </c>
      <c r="BH52" s="116" t="s">
        <v>2480</v>
      </c>
      <c r="BI52" s="116" t="s">
        <v>2534</v>
      </c>
      <c r="BJ52" s="116" t="s">
        <v>2534</v>
      </c>
      <c r="BK52" s="116">
        <v>0</v>
      </c>
      <c r="BL52" s="120">
        <v>0</v>
      </c>
      <c r="BM52" s="116">
        <v>0</v>
      </c>
      <c r="BN52" s="120">
        <v>0</v>
      </c>
      <c r="BO52" s="116">
        <v>0</v>
      </c>
      <c r="BP52" s="120">
        <v>0</v>
      </c>
      <c r="BQ52" s="116">
        <v>24</v>
      </c>
      <c r="BR52" s="120">
        <v>100</v>
      </c>
      <c r="BS52" s="116">
        <v>24</v>
      </c>
      <c r="BT52" s="2"/>
      <c r="BU52" s="3"/>
      <c r="BV52" s="3"/>
      <c r="BW52" s="3"/>
      <c r="BX52" s="3"/>
    </row>
    <row r="53" spans="1:76" ht="15">
      <c r="A53" s="64" t="s">
        <v>250</v>
      </c>
      <c r="B53" s="65"/>
      <c r="C53" s="65" t="s">
        <v>64</v>
      </c>
      <c r="D53" s="66">
        <v>162.8299241095852</v>
      </c>
      <c r="E53" s="68"/>
      <c r="F53" s="100" t="s">
        <v>608</v>
      </c>
      <c r="G53" s="65"/>
      <c r="H53" s="69" t="s">
        <v>250</v>
      </c>
      <c r="I53" s="70"/>
      <c r="J53" s="70"/>
      <c r="K53" s="69" t="s">
        <v>1899</v>
      </c>
      <c r="L53" s="73">
        <v>1</v>
      </c>
      <c r="M53" s="74">
        <v>4041.181396484375</v>
      </c>
      <c r="N53" s="74">
        <v>1657.2646484375</v>
      </c>
      <c r="O53" s="75"/>
      <c r="P53" s="76"/>
      <c r="Q53" s="76"/>
      <c r="R53" s="86"/>
      <c r="S53" s="48">
        <v>0</v>
      </c>
      <c r="T53" s="48">
        <v>1</v>
      </c>
      <c r="U53" s="49">
        <v>0</v>
      </c>
      <c r="V53" s="49">
        <v>0.002169</v>
      </c>
      <c r="W53" s="49">
        <v>0.000348</v>
      </c>
      <c r="X53" s="49">
        <v>0.489808</v>
      </c>
      <c r="Y53" s="49">
        <v>0</v>
      </c>
      <c r="Z53" s="49">
        <v>0</v>
      </c>
      <c r="AA53" s="71">
        <v>53</v>
      </c>
      <c r="AB53" s="71"/>
      <c r="AC53" s="72"/>
      <c r="AD53" s="78" t="s">
        <v>1024</v>
      </c>
      <c r="AE53" s="78">
        <v>768</v>
      </c>
      <c r="AF53" s="78">
        <v>355</v>
      </c>
      <c r="AG53" s="78">
        <v>20906</v>
      </c>
      <c r="AH53" s="78">
        <v>14741</v>
      </c>
      <c r="AI53" s="78"/>
      <c r="AJ53" s="78" t="s">
        <v>1173</v>
      </c>
      <c r="AK53" s="78" t="s">
        <v>1304</v>
      </c>
      <c r="AL53" s="78"/>
      <c r="AM53" s="78"/>
      <c r="AN53" s="80">
        <v>41753.88649305556</v>
      </c>
      <c r="AO53" s="83" t="s">
        <v>1504</v>
      </c>
      <c r="AP53" s="78" t="b">
        <v>1</v>
      </c>
      <c r="AQ53" s="78" t="b">
        <v>0</v>
      </c>
      <c r="AR53" s="78" t="b">
        <v>1</v>
      </c>
      <c r="AS53" s="78"/>
      <c r="AT53" s="78">
        <v>64</v>
      </c>
      <c r="AU53" s="83" t="s">
        <v>1597</v>
      </c>
      <c r="AV53" s="78" t="b">
        <v>0</v>
      </c>
      <c r="AW53" s="78" t="s">
        <v>1695</v>
      </c>
      <c r="AX53" s="83" t="s">
        <v>1746</v>
      </c>
      <c r="AY53" s="78" t="s">
        <v>66</v>
      </c>
      <c r="AZ53" s="78" t="str">
        <f>REPLACE(INDEX(GroupVertices[Group],MATCH(Vertices[[#This Row],[Vertex]],GroupVertices[Vertex],0)),1,1,"")</f>
        <v>3</v>
      </c>
      <c r="BA53" s="48"/>
      <c r="BB53" s="48"/>
      <c r="BC53" s="48"/>
      <c r="BD53" s="48"/>
      <c r="BE53" s="48"/>
      <c r="BF53" s="48"/>
      <c r="BG53" s="116" t="s">
        <v>2480</v>
      </c>
      <c r="BH53" s="116" t="s">
        <v>2480</v>
      </c>
      <c r="BI53" s="116" t="s">
        <v>2534</v>
      </c>
      <c r="BJ53" s="116" t="s">
        <v>2534</v>
      </c>
      <c r="BK53" s="116">
        <v>0</v>
      </c>
      <c r="BL53" s="120">
        <v>0</v>
      </c>
      <c r="BM53" s="116">
        <v>0</v>
      </c>
      <c r="BN53" s="120">
        <v>0</v>
      </c>
      <c r="BO53" s="116">
        <v>0</v>
      </c>
      <c r="BP53" s="120">
        <v>0</v>
      </c>
      <c r="BQ53" s="116">
        <v>24</v>
      </c>
      <c r="BR53" s="120">
        <v>100</v>
      </c>
      <c r="BS53" s="116">
        <v>24</v>
      </c>
      <c r="BT53" s="2"/>
      <c r="BU53" s="3"/>
      <c r="BV53" s="3"/>
      <c r="BW53" s="3"/>
      <c r="BX53" s="3"/>
    </row>
    <row r="54" spans="1:76" ht="15">
      <c r="A54" s="64" t="s">
        <v>251</v>
      </c>
      <c r="B54" s="65"/>
      <c r="C54" s="65" t="s">
        <v>64</v>
      </c>
      <c r="D54" s="66">
        <v>162.60892448833587</v>
      </c>
      <c r="E54" s="68"/>
      <c r="F54" s="100" t="s">
        <v>609</v>
      </c>
      <c r="G54" s="65"/>
      <c r="H54" s="69" t="s">
        <v>251</v>
      </c>
      <c r="I54" s="70"/>
      <c r="J54" s="70"/>
      <c r="K54" s="69" t="s">
        <v>1900</v>
      </c>
      <c r="L54" s="73">
        <v>1</v>
      </c>
      <c r="M54" s="74">
        <v>8261.0322265625</v>
      </c>
      <c r="N54" s="74">
        <v>5425.92822265625</v>
      </c>
      <c r="O54" s="75"/>
      <c r="P54" s="76"/>
      <c r="Q54" s="76"/>
      <c r="R54" s="86"/>
      <c r="S54" s="48">
        <v>0</v>
      </c>
      <c r="T54" s="48">
        <v>1</v>
      </c>
      <c r="U54" s="49">
        <v>0</v>
      </c>
      <c r="V54" s="49">
        <v>0.2</v>
      </c>
      <c r="W54" s="49">
        <v>0</v>
      </c>
      <c r="X54" s="49">
        <v>0.610685</v>
      </c>
      <c r="Y54" s="49">
        <v>0</v>
      </c>
      <c r="Z54" s="49">
        <v>0</v>
      </c>
      <c r="AA54" s="71">
        <v>54</v>
      </c>
      <c r="AB54" s="71"/>
      <c r="AC54" s="72"/>
      <c r="AD54" s="78" t="s">
        <v>1025</v>
      </c>
      <c r="AE54" s="78">
        <v>1131</v>
      </c>
      <c r="AF54" s="78">
        <v>261</v>
      </c>
      <c r="AG54" s="78">
        <v>867</v>
      </c>
      <c r="AH54" s="78">
        <v>5464</v>
      </c>
      <c r="AI54" s="78"/>
      <c r="AJ54" s="78" t="s">
        <v>1174</v>
      </c>
      <c r="AK54" s="78" t="s">
        <v>1305</v>
      </c>
      <c r="AL54" s="78"/>
      <c r="AM54" s="78"/>
      <c r="AN54" s="80">
        <v>42970.13890046296</v>
      </c>
      <c r="AO54" s="83" t="s">
        <v>1505</v>
      </c>
      <c r="AP54" s="78" t="b">
        <v>1</v>
      </c>
      <c r="AQ54" s="78" t="b">
        <v>0</v>
      </c>
      <c r="AR54" s="78" t="b">
        <v>1</v>
      </c>
      <c r="AS54" s="78"/>
      <c r="AT54" s="78">
        <v>3</v>
      </c>
      <c r="AU54" s="78"/>
      <c r="AV54" s="78" t="b">
        <v>0</v>
      </c>
      <c r="AW54" s="78" t="s">
        <v>1695</v>
      </c>
      <c r="AX54" s="83" t="s">
        <v>1747</v>
      </c>
      <c r="AY54" s="78" t="s">
        <v>66</v>
      </c>
      <c r="AZ54" s="78" t="str">
        <f>REPLACE(INDEX(GroupVertices[Group],MATCH(Vertices[[#This Row],[Vertex]],GroupVertices[Vertex],0)),1,1,"")</f>
        <v>10</v>
      </c>
      <c r="BA54" s="48"/>
      <c r="BB54" s="48"/>
      <c r="BC54" s="48"/>
      <c r="BD54" s="48"/>
      <c r="BE54" s="48" t="s">
        <v>524</v>
      </c>
      <c r="BF54" s="48" t="s">
        <v>524</v>
      </c>
      <c r="BG54" s="116" t="s">
        <v>2485</v>
      </c>
      <c r="BH54" s="116" t="s">
        <v>2485</v>
      </c>
      <c r="BI54" s="116" t="s">
        <v>2540</v>
      </c>
      <c r="BJ54" s="116" t="s">
        <v>2540</v>
      </c>
      <c r="BK54" s="116">
        <v>0</v>
      </c>
      <c r="BL54" s="120">
        <v>0</v>
      </c>
      <c r="BM54" s="116">
        <v>0</v>
      </c>
      <c r="BN54" s="120">
        <v>0</v>
      </c>
      <c r="BO54" s="116">
        <v>0</v>
      </c>
      <c r="BP54" s="120">
        <v>0</v>
      </c>
      <c r="BQ54" s="116">
        <v>23</v>
      </c>
      <c r="BR54" s="120">
        <v>100</v>
      </c>
      <c r="BS54" s="116">
        <v>23</v>
      </c>
      <c r="BT54" s="2"/>
      <c r="BU54" s="3"/>
      <c r="BV54" s="3"/>
      <c r="BW54" s="3"/>
      <c r="BX54" s="3"/>
    </row>
    <row r="55" spans="1:76" ht="15">
      <c r="A55" s="64" t="s">
        <v>262</v>
      </c>
      <c r="B55" s="65"/>
      <c r="C55" s="65" t="s">
        <v>64</v>
      </c>
      <c r="D55" s="66">
        <v>174.35011713215593</v>
      </c>
      <c r="E55" s="68"/>
      <c r="F55" s="100" t="s">
        <v>619</v>
      </c>
      <c r="G55" s="65"/>
      <c r="H55" s="69" t="s">
        <v>262</v>
      </c>
      <c r="I55" s="70"/>
      <c r="J55" s="70"/>
      <c r="K55" s="69" t="s">
        <v>1901</v>
      </c>
      <c r="L55" s="73">
        <v>5.674328904819418</v>
      </c>
      <c r="M55" s="74">
        <v>8261.0322265625</v>
      </c>
      <c r="N55" s="74">
        <v>4631.8896484375</v>
      </c>
      <c r="O55" s="75"/>
      <c r="P55" s="76"/>
      <c r="Q55" s="76"/>
      <c r="R55" s="86"/>
      <c r="S55" s="48">
        <v>4</v>
      </c>
      <c r="T55" s="48">
        <v>1</v>
      </c>
      <c r="U55" s="49">
        <v>6</v>
      </c>
      <c r="V55" s="49">
        <v>0.333333</v>
      </c>
      <c r="W55" s="49">
        <v>0</v>
      </c>
      <c r="X55" s="49">
        <v>2.167931</v>
      </c>
      <c r="Y55" s="49">
        <v>0</v>
      </c>
      <c r="Z55" s="49">
        <v>0</v>
      </c>
      <c r="AA55" s="71">
        <v>55</v>
      </c>
      <c r="AB55" s="71"/>
      <c r="AC55" s="72"/>
      <c r="AD55" s="78" t="s">
        <v>1026</v>
      </c>
      <c r="AE55" s="78">
        <v>2940</v>
      </c>
      <c r="AF55" s="78">
        <v>5255</v>
      </c>
      <c r="AG55" s="78">
        <v>5462</v>
      </c>
      <c r="AH55" s="78">
        <v>1251</v>
      </c>
      <c r="AI55" s="78"/>
      <c r="AJ55" s="78" t="s">
        <v>1175</v>
      </c>
      <c r="AK55" s="78" t="s">
        <v>1306</v>
      </c>
      <c r="AL55" s="83" t="s">
        <v>1392</v>
      </c>
      <c r="AM55" s="78"/>
      <c r="AN55" s="80">
        <v>40883.896527777775</v>
      </c>
      <c r="AO55" s="83" t="s">
        <v>1506</v>
      </c>
      <c r="AP55" s="78" t="b">
        <v>0</v>
      </c>
      <c r="AQ55" s="78" t="b">
        <v>0</v>
      </c>
      <c r="AR55" s="78" t="b">
        <v>1</v>
      </c>
      <c r="AS55" s="78"/>
      <c r="AT55" s="78">
        <v>115</v>
      </c>
      <c r="AU55" s="83" t="s">
        <v>1607</v>
      </c>
      <c r="AV55" s="78" t="b">
        <v>0</v>
      </c>
      <c r="AW55" s="78" t="s">
        <v>1695</v>
      </c>
      <c r="AX55" s="83" t="s">
        <v>1748</v>
      </c>
      <c r="AY55" s="78" t="s">
        <v>66</v>
      </c>
      <c r="AZ55" s="78" t="str">
        <f>REPLACE(INDEX(GroupVertices[Group],MATCH(Vertices[[#This Row],[Vertex]],GroupVertices[Vertex],0)),1,1,"")</f>
        <v>10</v>
      </c>
      <c r="BA55" s="48" t="s">
        <v>2102</v>
      </c>
      <c r="BB55" s="48" t="s">
        <v>2102</v>
      </c>
      <c r="BC55" s="48" t="s">
        <v>2122</v>
      </c>
      <c r="BD55" s="48" t="s">
        <v>2122</v>
      </c>
      <c r="BE55" s="48" t="s">
        <v>524</v>
      </c>
      <c r="BF55" s="48" t="s">
        <v>524</v>
      </c>
      <c r="BG55" s="116" t="s">
        <v>2252</v>
      </c>
      <c r="BH55" s="116" t="s">
        <v>2509</v>
      </c>
      <c r="BI55" s="116" t="s">
        <v>2541</v>
      </c>
      <c r="BJ55" s="116" t="s">
        <v>2560</v>
      </c>
      <c r="BK55" s="116">
        <v>0</v>
      </c>
      <c r="BL55" s="120">
        <v>0</v>
      </c>
      <c r="BM55" s="116">
        <v>0</v>
      </c>
      <c r="BN55" s="120">
        <v>0</v>
      </c>
      <c r="BO55" s="116">
        <v>0</v>
      </c>
      <c r="BP55" s="120">
        <v>0</v>
      </c>
      <c r="BQ55" s="116">
        <v>43</v>
      </c>
      <c r="BR55" s="120">
        <v>100</v>
      </c>
      <c r="BS55" s="116">
        <v>43</v>
      </c>
      <c r="BT55" s="2"/>
      <c r="BU55" s="3"/>
      <c r="BV55" s="3"/>
      <c r="BW55" s="3"/>
      <c r="BX55" s="3"/>
    </row>
    <row r="56" spans="1:76" ht="15">
      <c r="A56" s="64" t="s">
        <v>252</v>
      </c>
      <c r="B56" s="65"/>
      <c r="C56" s="65" t="s">
        <v>64</v>
      </c>
      <c r="D56" s="66">
        <v>162.89105166439884</v>
      </c>
      <c r="E56" s="68"/>
      <c r="F56" s="100" t="s">
        <v>610</v>
      </c>
      <c r="G56" s="65"/>
      <c r="H56" s="69" t="s">
        <v>252</v>
      </c>
      <c r="I56" s="70"/>
      <c r="J56" s="70"/>
      <c r="K56" s="69" t="s">
        <v>1902</v>
      </c>
      <c r="L56" s="73">
        <v>1</v>
      </c>
      <c r="M56" s="74">
        <v>7721.775390625</v>
      </c>
      <c r="N56" s="74">
        <v>5425.92822265625</v>
      </c>
      <c r="O56" s="75"/>
      <c r="P56" s="76"/>
      <c r="Q56" s="76"/>
      <c r="R56" s="86"/>
      <c r="S56" s="48">
        <v>0</v>
      </c>
      <c r="T56" s="48">
        <v>1</v>
      </c>
      <c r="U56" s="49">
        <v>0</v>
      </c>
      <c r="V56" s="49">
        <v>0.2</v>
      </c>
      <c r="W56" s="49">
        <v>0</v>
      </c>
      <c r="X56" s="49">
        <v>0.610685</v>
      </c>
      <c r="Y56" s="49">
        <v>0</v>
      </c>
      <c r="Z56" s="49">
        <v>0</v>
      </c>
      <c r="AA56" s="71">
        <v>56</v>
      </c>
      <c r="AB56" s="71"/>
      <c r="AC56" s="72"/>
      <c r="AD56" s="78" t="s">
        <v>1027</v>
      </c>
      <c r="AE56" s="78">
        <v>769</v>
      </c>
      <c r="AF56" s="78">
        <v>381</v>
      </c>
      <c r="AG56" s="78">
        <v>23583</v>
      </c>
      <c r="AH56" s="78">
        <v>28384</v>
      </c>
      <c r="AI56" s="78"/>
      <c r="AJ56" s="78" t="s">
        <v>1176</v>
      </c>
      <c r="AK56" s="78" t="s">
        <v>1307</v>
      </c>
      <c r="AL56" s="78"/>
      <c r="AM56" s="78"/>
      <c r="AN56" s="80">
        <v>40949.778495370374</v>
      </c>
      <c r="AO56" s="83" t="s">
        <v>1507</v>
      </c>
      <c r="AP56" s="78" t="b">
        <v>0</v>
      </c>
      <c r="AQ56" s="78" t="b">
        <v>0</v>
      </c>
      <c r="AR56" s="78" t="b">
        <v>0</v>
      </c>
      <c r="AS56" s="78"/>
      <c r="AT56" s="78">
        <v>173</v>
      </c>
      <c r="AU56" s="83" t="s">
        <v>1608</v>
      </c>
      <c r="AV56" s="78" t="b">
        <v>0</v>
      </c>
      <c r="AW56" s="78" t="s">
        <v>1695</v>
      </c>
      <c r="AX56" s="83" t="s">
        <v>1749</v>
      </c>
      <c r="AY56" s="78" t="s">
        <v>66</v>
      </c>
      <c r="AZ56" s="78" t="str">
        <f>REPLACE(INDEX(GroupVertices[Group],MATCH(Vertices[[#This Row],[Vertex]],GroupVertices[Vertex],0)),1,1,"")</f>
        <v>10</v>
      </c>
      <c r="BA56" s="48"/>
      <c r="BB56" s="48"/>
      <c r="BC56" s="48"/>
      <c r="BD56" s="48"/>
      <c r="BE56" s="48" t="s">
        <v>524</v>
      </c>
      <c r="BF56" s="48" t="s">
        <v>524</v>
      </c>
      <c r="BG56" s="116" t="s">
        <v>2485</v>
      </c>
      <c r="BH56" s="116" t="s">
        <v>2485</v>
      </c>
      <c r="BI56" s="116" t="s">
        <v>2540</v>
      </c>
      <c r="BJ56" s="116" t="s">
        <v>2540</v>
      </c>
      <c r="BK56" s="116">
        <v>0</v>
      </c>
      <c r="BL56" s="120">
        <v>0</v>
      </c>
      <c r="BM56" s="116">
        <v>0</v>
      </c>
      <c r="BN56" s="120">
        <v>0</v>
      </c>
      <c r="BO56" s="116">
        <v>0</v>
      </c>
      <c r="BP56" s="120">
        <v>0</v>
      </c>
      <c r="BQ56" s="116">
        <v>23</v>
      </c>
      <c r="BR56" s="120">
        <v>100</v>
      </c>
      <c r="BS56" s="116">
        <v>23</v>
      </c>
      <c r="BT56" s="2"/>
      <c r="BU56" s="3"/>
      <c r="BV56" s="3"/>
      <c r="BW56" s="3"/>
      <c r="BX56" s="3"/>
    </row>
    <row r="57" spans="1:76" ht="15">
      <c r="A57" s="64" t="s">
        <v>253</v>
      </c>
      <c r="B57" s="65"/>
      <c r="C57" s="65" t="s">
        <v>64</v>
      </c>
      <c r="D57" s="66">
        <v>162.26331869765875</v>
      </c>
      <c r="E57" s="68"/>
      <c r="F57" s="100" t="s">
        <v>611</v>
      </c>
      <c r="G57" s="65"/>
      <c r="H57" s="69" t="s">
        <v>253</v>
      </c>
      <c r="I57" s="70"/>
      <c r="J57" s="70"/>
      <c r="K57" s="69" t="s">
        <v>1903</v>
      </c>
      <c r="L57" s="73">
        <v>894.1863482292438</v>
      </c>
      <c r="M57" s="74">
        <v>5769.4033203125</v>
      </c>
      <c r="N57" s="74">
        <v>6786.1416015625</v>
      </c>
      <c r="O57" s="75"/>
      <c r="P57" s="76"/>
      <c r="Q57" s="76"/>
      <c r="R57" s="86"/>
      <c r="S57" s="48">
        <v>0</v>
      </c>
      <c r="T57" s="48">
        <v>4</v>
      </c>
      <c r="U57" s="49">
        <v>1146.5</v>
      </c>
      <c r="V57" s="49">
        <v>0.003817</v>
      </c>
      <c r="W57" s="49">
        <v>0.013135</v>
      </c>
      <c r="X57" s="49">
        <v>1.316819</v>
      </c>
      <c r="Y57" s="49">
        <v>0.16666666666666666</v>
      </c>
      <c r="Z57" s="49">
        <v>0</v>
      </c>
      <c r="AA57" s="71">
        <v>57</v>
      </c>
      <c r="AB57" s="71"/>
      <c r="AC57" s="72"/>
      <c r="AD57" s="78" t="s">
        <v>1028</v>
      </c>
      <c r="AE57" s="78">
        <v>233</v>
      </c>
      <c r="AF57" s="78">
        <v>114</v>
      </c>
      <c r="AG57" s="78">
        <v>9489</v>
      </c>
      <c r="AH57" s="78">
        <v>27864</v>
      </c>
      <c r="AI57" s="78"/>
      <c r="AJ57" s="78"/>
      <c r="AK57" s="78" t="s">
        <v>1308</v>
      </c>
      <c r="AL57" s="78"/>
      <c r="AM57" s="78"/>
      <c r="AN57" s="80">
        <v>40310.87127314815</v>
      </c>
      <c r="AO57" s="83" t="s">
        <v>1508</v>
      </c>
      <c r="AP57" s="78" t="b">
        <v>1</v>
      </c>
      <c r="AQ57" s="78" t="b">
        <v>0</v>
      </c>
      <c r="AR57" s="78" t="b">
        <v>1</v>
      </c>
      <c r="AS57" s="78"/>
      <c r="AT57" s="78">
        <v>0</v>
      </c>
      <c r="AU57" s="83" t="s">
        <v>1597</v>
      </c>
      <c r="AV57" s="78" t="b">
        <v>0</v>
      </c>
      <c r="AW57" s="78" t="s">
        <v>1695</v>
      </c>
      <c r="AX57" s="83" t="s">
        <v>1750</v>
      </c>
      <c r="AY57" s="78" t="s">
        <v>66</v>
      </c>
      <c r="AZ57" s="78" t="str">
        <f>REPLACE(INDEX(GroupVertices[Group],MATCH(Vertices[[#This Row],[Vertex]],GroupVertices[Vertex],0)),1,1,"")</f>
        <v>2</v>
      </c>
      <c r="BA57" s="48" t="s">
        <v>470</v>
      </c>
      <c r="BB57" s="48" t="s">
        <v>470</v>
      </c>
      <c r="BC57" s="48" t="s">
        <v>499</v>
      </c>
      <c r="BD57" s="48" t="s">
        <v>499</v>
      </c>
      <c r="BE57" s="48" t="s">
        <v>535</v>
      </c>
      <c r="BF57" s="48" t="s">
        <v>535</v>
      </c>
      <c r="BG57" s="116" t="s">
        <v>2486</v>
      </c>
      <c r="BH57" s="116" t="s">
        <v>2486</v>
      </c>
      <c r="BI57" s="116" t="s">
        <v>2542</v>
      </c>
      <c r="BJ57" s="116" t="s">
        <v>2542</v>
      </c>
      <c r="BK57" s="116">
        <v>0</v>
      </c>
      <c r="BL57" s="120">
        <v>0</v>
      </c>
      <c r="BM57" s="116">
        <v>0</v>
      </c>
      <c r="BN57" s="120">
        <v>0</v>
      </c>
      <c r="BO57" s="116">
        <v>0</v>
      </c>
      <c r="BP57" s="120">
        <v>0</v>
      </c>
      <c r="BQ57" s="116">
        <v>30</v>
      </c>
      <c r="BR57" s="120">
        <v>100</v>
      </c>
      <c r="BS57" s="116">
        <v>30</v>
      </c>
      <c r="BT57" s="2"/>
      <c r="BU57" s="3"/>
      <c r="BV57" s="3"/>
      <c r="BW57" s="3"/>
      <c r="BX57" s="3"/>
    </row>
    <row r="58" spans="1:76" ht="15">
      <c r="A58" s="64" t="s">
        <v>254</v>
      </c>
      <c r="B58" s="65"/>
      <c r="C58" s="65" t="s">
        <v>64</v>
      </c>
      <c r="D58" s="66">
        <v>162.23510598005245</v>
      </c>
      <c r="E58" s="68"/>
      <c r="F58" s="100" t="s">
        <v>607</v>
      </c>
      <c r="G58" s="65"/>
      <c r="H58" s="69" t="s">
        <v>254</v>
      </c>
      <c r="I58" s="70"/>
      <c r="J58" s="70"/>
      <c r="K58" s="69" t="s">
        <v>1904</v>
      </c>
      <c r="L58" s="73">
        <v>1</v>
      </c>
      <c r="M58" s="74">
        <v>5769.4033203125</v>
      </c>
      <c r="N58" s="74">
        <v>3196.52001953125</v>
      </c>
      <c r="O58" s="75"/>
      <c r="P58" s="76"/>
      <c r="Q58" s="76"/>
      <c r="R58" s="86"/>
      <c r="S58" s="48">
        <v>0</v>
      </c>
      <c r="T58" s="48">
        <v>1</v>
      </c>
      <c r="U58" s="49">
        <v>0</v>
      </c>
      <c r="V58" s="49">
        <v>0.002169</v>
      </c>
      <c r="W58" s="49">
        <v>0.000348</v>
      </c>
      <c r="X58" s="49">
        <v>0.489808</v>
      </c>
      <c r="Y58" s="49">
        <v>0</v>
      </c>
      <c r="Z58" s="49">
        <v>0</v>
      </c>
      <c r="AA58" s="71">
        <v>58</v>
      </c>
      <c r="AB58" s="71"/>
      <c r="AC58" s="72"/>
      <c r="AD58" s="78" t="s">
        <v>1029</v>
      </c>
      <c r="AE58" s="78">
        <v>472</v>
      </c>
      <c r="AF58" s="78">
        <v>102</v>
      </c>
      <c r="AG58" s="78">
        <v>3246</v>
      </c>
      <c r="AH58" s="78">
        <v>118</v>
      </c>
      <c r="AI58" s="78"/>
      <c r="AJ58" s="78"/>
      <c r="AK58" s="78"/>
      <c r="AL58" s="78"/>
      <c r="AM58" s="78"/>
      <c r="AN58" s="80">
        <v>41863.86267361111</v>
      </c>
      <c r="AO58" s="78"/>
      <c r="AP58" s="78" t="b">
        <v>1</v>
      </c>
      <c r="AQ58" s="78" t="b">
        <v>1</v>
      </c>
      <c r="AR58" s="78" t="b">
        <v>0</v>
      </c>
      <c r="AS58" s="78"/>
      <c r="AT58" s="78">
        <v>1</v>
      </c>
      <c r="AU58" s="83" t="s">
        <v>1597</v>
      </c>
      <c r="AV58" s="78" t="b">
        <v>0</v>
      </c>
      <c r="AW58" s="78" t="s">
        <v>1695</v>
      </c>
      <c r="AX58" s="83" t="s">
        <v>1751</v>
      </c>
      <c r="AY58" s="78" t="s">
        <v>66</v>
      </c>
      <c r="AZ58" s="78" t="str">
        <f>REPLACE(INDEX(GroupVertices[Group],MATCH(Vertices[[#This Row],[Vertex]],GroupVertices[Vertex],0)),1,1,"")</f>
        <v>3</v>
      </c>
      <c r="BA58" s="48"/>
      <c r="BB58" s="48"/>
      <c r="BC58" s="48"/>
      <c r="BD58" s="48"/>
      <c r="BE58" s="48"/>
      <c r="BF58" s="48"/>
      <c r="BG58" s="116" t="s">
        <v>2480</v>
      </c>
      <c r="BH58" s="116" t="s">
        <v>2480</v>
      </c>
      <c r="BI58" s="116" t="s">
        <v>2534</v>
      </c>
      <c r="BJ58" s="116" t="s">
        <v>2534</v>
      </c>
      <c r="BK58" s="116">
        <v>0</v>
      </c>
      <c r="BL58" s="120">
        <v>0</v>
      </c>
      <c r="BM58" s="116">
        <v>0</v>
      </c>
      <c r="BN58" s="120">
        <v>0</v>
      </c>
      <c r="BO58" s="116">
        <v>0</v>
      </c>
      <c r="BP58" s="120">
        <v>0</v>
      </c>
      <c r="BQ58" s="116">
        <v>24</v>
      </c>
      <c r="BR58" s="120">
        <v>100</v>
      </c>
      <c r="BS58" s="116">
        <v>24</v>
      </c>
      <c r="BT58" s="2"/>
      <c r="BU58" s="3"/>
      <c r="BV58" s="3"/>
      <c r="BW58" s="3"/>
      <c r="BX58" s="3"/>
    </row>
    <row r="59" spans="1:76" ht="15">
      <c r="A59" s="64" t="s">
        <v>255</v>
      </c>
      <c r="B59" s="65"/>
      <c r="C59" s="65" t="s">
        <v>64</v>
      </c>
      <c r="D59" s="66">
        <v>164.74838890681332</v>
      </c>
      <c r="E59" s="68"/>
      <c r="F59" s="100" t="s">
        <v>612</v>
      </c>
      <c r="G59" s="65"/>
      <c r="H59" s="69" t="s">
        <v>255</v>
      </c>
      <c r="I59" s="70"/>
      <c r="J59" s="70"/>
      <c r="K59" s="69" t="s">
        <v>1905</v>
      </c>
      <c r="L59" s="73">
        <v>1933.9648448720925</v>
      </c>
      <c r="M59" s="74">
        <v>4693.6171875</v>
      </c>
      <c r="N59" s="74">
        <v>7315.36181640625</v>
      </c>
      <c r="O59" s="75"/>
      <c r="P59" s="76"/>
      <c r="Q59" s="76"/>
      <c r="R59" s="86"/>
      <c r="S59" s="48">
        <v>15</v>
      </c>
      <c r="T59" s="48">
        <v>4</v>
      </c>
      <c r="U59" s="49">
        <v>2481.166667</v>
      </c>
      <c r="V59" s="49">
        <v>0.004016</v>
      </c>
      <c r="W59" s="49">
        <v>0.022819</v>
      </c>
      <c r="X59" s="49">
        <v>4.943821</v>
      </c>
      <c r="Y59" s="49">
        <v>0.058823529411764705</v>
      </c>
      <c r="Z59" s="49">
        <v>0</v>
      </c>
      <c r="AA59" s="71">
        <v>59</v>
      </c>
      <c r="AB59" s="71"/>
      <c r="AC59" s="72"/>
      <c r="AD59" s="78" t="s">
        <v>1030</v>
      </c>
      <c r="AE59" s="78">
        <v>460</v>
      </c>
      <c r="AF59" s="78">
        <v>1171</v>
      </c>
      <c r="AG59" s="78">
        <v>3413</v>
      </c>
      <c r="AH59" s="78">
        <v>562</v>
      </c>
      <c r="AI59" s="78"/>
      <c r="AJ59" s="78"/>
      <c r="AK59" s="78" t="s">
        <v>1309</v>
      </c>
      <c r="AL59" s="78"/>
      <c r="AM59" s="78"/>
      <c r="AN59" s="80">
        <v>40710.551203703704</v>
      </c>
      <c r="AO59" s="83" t="s">
        <v>1509</v>
      </c>
      <c r="AP59" s="78" t="b">
        <v>0</v>
      </c>
      <c r="AQ59" s="78" t="b">
        <v>0</v>
      </c>
      <c r="AR59" s="78" t="b">
        <v>1</v>
      </c>
      <c r="AS59" s="78"/>
      <c r="AT59" s="78">
        <v>22</v>
      </c>
      <c r="AU59" s="83" t="s">
        <v>1602</v>
      </c>
      <c r="AV59" s="78" t="b">
        <v>0</v>
      </c>
      <c r="AW59" s="78" t="s">
        <v>1695</v>
      </c>
      <c r="AX59" s="83" t="s">
        <v>1752</v>
      </c>
      <c r="AY59" s="78" t="s">
        <v>66</v>
      </c>
      <c r="AZ59" s="78" t="str">
        <f>REPLACE(INDEX(GroupVertices[Group],MATCH(Vertices[[#This Row],[Vertex]],GroupVertices[Vertex],0)),1,1,"")</f>
        <v>2</v>
      </c>
      <c r="BA59" s="48" t="s">
        <v>2432</v>
      </c>
      <c r="BB59" s="48" t="s">
        <v>2432</v>
      </c>
      <c r="BC59" s="48" t="s">
        <v>2441</v>
      </c>
      <c r="BD59" s="48" t="s">
        <v>2441</v>
      </c>
      <c r="BE59" s="48" t="s">
        <v>2448</v>
      </c>
      <c r="BF59" s="48" t="s">
        <v>2457</v>
      </c>
      <c r="BG59" s="116" t="s">
        <v>2487</v>
      </c>
      <c r="BH59" s="116" t="s">
        <v>2510</v>
      </c>
      <c r="BI59" s="116" t="s">
        <v>2543</v>
      </c>
      <c r="BJ59" s="116" t="s">
        <v>2543</v>
      </c>
      <c r="BK59" s="116">
        <v>2</v>
      </c>
      <c r="BL59" s="120">
        <v>1.5748031496062993</v>
      </c>
      <c r="BM59" s="116">
        <v>1</v>
      </c>
      <c r="BN59" s="120">
        <v>0.7874015748031497</v>
      </c>
      <c r="BO59" s="116">
        <v>0</v>
      </c>
      <c r="BP59" s="120">
        <v>0</v>
      </c>
      <c r="BQ59" s="116">
        <v>124</v>
      </c>
      <c r="BR59" s="120">
        <v>97.63779527559055</v>
      </c>
      <c r="BS59" s="116">
        <v>127</v>
      </c>
      <c r="BT59" s="2"/>
      <c r="BU59" s="3"/>
      <c r="BV59" s="3"/>
      <c r="BW59" s="3"/>
      <c r="BX59" s="3"/>
    </row>
    <row r="60" spans="1:76" ht="15">
      <c r="A60" s="64" t="s">
        <v>300</v>
      </c>
      <c r="B60" s="65"/>
      <c r="C60" s="65" t="s">
        <v>64</v>
      </c>
      <c r="D60" s="66">
        <v>212.39731788404617</v>
      </c>
      <c r="E60" s="68"/>
      <c r="F60" s="100" t="s">
        <v>1628</v>
      </c>
      <c r="G60" s="65"/>
      <c r="H60" s="69" t="s">
        <v>300</v>
      </c>
      <c r="I60" s="70"/>
      <c r="J60" s="70"/>
      <c r="K60" s="69" t="s">
        <v>1906</v>
      </c>
      <c r="L60" s="73">
        <v>1</v>
      </c>
      <c r="M60" s="74">
        <v>4041.181396484375</v>
      </c>
      <c r="N60" s="74">
        <v>6505.83447265625</v>
      </c>
      <c r="O60" s="75"/>
      <c r="P60" s="76"/>
      <c r="Q60" s="76"/>
      <c r="R60" s="86"/>
      <c r="S60" s="48">
        <v>1</v>
      </c>
      <c r="T60" s="48">
        <v>0</v>
      </c>
      <c r="U60" s="49">
        <v>0</v>
      </c>
      <c r="V60" s="49">
        <v>0.002725</v>
      </c>
      <c r="W60" s="49">
        <v>0.002341</v>
      </c>
      <c r="X60" s="49">
        <v>0.383458</v>
      </c>
      <c r="Y60" s="49">
        <v>0</v>
      </c>
      <c r="Z60" s="49">
        <v>0</v>
      </c>
      <c r="AA60" s="71">
        <v>60</v>
      </c>
      <c r="AB60" s="71"/>
      <c r="AC60" s="72"/>
      <c r="AD60" s="78" t="s">
        <v>1031</v>
      </c>
      <c r="AE60" s="78">
        <v>1943</v>
      </c>
      <c r="AF60" s="78">
        <v>21438</v>
      </c>
      <c r="AG60" s="78">
        <v>26315</v>
      </c>
      <c r="AH60" s="78">
        <v>3886</v>
      </c>
      <c r="AI60" s="78"/>
      <c r="AJ60" s="78" t="s">
        <v>1177</v>
      </c>
      <c r="AK60" s="78" t="s">
        <v>949</v>
      </c>
      <c r="AL60" s="83" t="s">
        <v>1393</v>
      </c>
      <c r="AM60" s="78"/>
      <c r="AN60" s="80">
        <v>40259.79498842593</v>
      </c>
      <c r="AO60" s="83" t="s">
        <v>1510</v>
      </c>
      <c r="AP60" s="78" t="b">
        <v>0</v>
      </c>
      <c r="AQ60" s="78" t="b">
        <v>0</v>
      </c>
      <c r="AR60" s="78" t="b">
        <v>1</v>
      </c>
      <c r="AS60" s="78"/>
      <c r="AT60" s="78">
        <v>343</v>
      </c>
      <c r="AU60" s="83" t="s">
        <v>1600</v>
      </c>
      <c r="AV60" s="78" t="b">
        <v>1</v>
      </c>
      <c r="AW60" s="78" t="s">
        <v>1695</v>
      </c>
      <c r="AX60" s="83" t="s">
        <v>1753</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256</v>
      </c>
      <c r="B61" s="65"/>
      <c r="C61" s="65" t="s">
        <v>64</v>
      </c>
      <c r="D61" s="66">
        <v>166.77265139506503</v>
      </c>
      <c r="E61" s="68"/>
      <c r="F61" s="100" t="s">
        <v>613</v>
      </c>
      <c r="G61" s="65"/>
      <c r="H61" s="69" t="s">
        <v>256</v>
      </c>
      <c r="I61" s="70"/>
      <c r="J61" s="70"/>
      <c r="K61" s="69" t="s">
        <v>1907</v>
      </c>
      <c r="L61" s="73">
        <v>1</v>
      </c>
      <c r="M61" s="74">
        <v>4214.65771484375</v>
      </c>
      <c r="N61" s="74">
        <v>8678.0244140625</v>
      </c>
      <c r="O61" s="75"/>
      <c r="P61" s="76"/>
      <c r="Q61" s="76"/>
      <c r="R61" s="86"/>
      <c r="S61" s="48">
        <v>0</v>
      </c>
      <c r="T61" s="48">
        <v>2</v>
      </c>
      <c r="U61" s="49">
        <v>0</v>
      </c>
      <c r="V61" s="49">
        <v>0.002732</v>
      </c>
      <c r="W61" s="49">
        <v>0.003199</v>
      </c>
      <c r="X61" s="49">
        <v>0.612397</v>
      </c>
      <c r="Y61" s="49">
        <v>0.5</v>
      </c>
      <c r="Z61" s="49">
        <v>0</v>
      </c>
      <c r="AA61" s="71">
        <v>61</v>
      </c>
      <c r="AB61" s="71"/>
      <c r="AC61" s="72"/>
      <c r="AD61" s="78" t="s">
        <v>1032</v>
      </c>
      <c r="AE61" s="78">
        <v>1285</v>
      </c>
      <c r="AF61" s="78">
        <v>2032</v>
      </c>
      <c r="AG61" s="78">
        <v>15225</v>
      </c>
      <c r="AH61" s="78">
        <v>13562</v>
      </c>
      <c r="AI61" s="78"/>
      <c r="AJ61" s="78" t="s">
        <v>1178</v>
      </c>
      <c r="AK61" s="78" t="s">
        <v>1310</v>
      </c>
      <c r="AL61" s="78"/>
      <c r="AM61" s="78"/>
      <c r="AN61" s="80">
        <v>40580.00984953704</v>
      </c>
      <c r="AO61" s="83" t="s">
        <v>1511</v>
      </c>
      <c r="AP61" s="78" t="b">
        <v>0</v>
      </c>
      <c r="AQ61" s="78" t="b">
        <v>0</v>
      </c>
      <c r="AR61" s="78" t="b">
        <v>1</v>
      </c>
      <c r="AS61" s="78"/>
      <c r="AT61" s="78">
        <v>84</v>
      </c>
      <c r="AU61" s="83" t="s">
        <v>1605</v>
      </c>
      <c r="AV61" s="78" t="b">
        <v>0</v>
      </c>
      <c r="AW61" s="78" t="s">
        <v>1695</v>
      </c>
      <c r="AX61" s="83" t="s">
        <v>1754</v>
      </c>
      <c r="AY61" s="78" t="s">
        <v>66</v>
      </c>
      <c r="AZ61" s="78" t="str">
        <f>REPLACE(INDEX(GroupVertices[Group],MATCH(Vertices[[#This Row],[Vertex]],GroupVertices[Vertex],0)),1,1,"")</f>
        <v>2</v>
      </c>
      <c r="BA61" s="48"/>
      <c r="BB61" s="48"/>
      <c r="BC61" s="48"/>
      <c r="BD61" s="48"/>
      <c r="BE61" s="48"/>
      <c r="BF61" s="48"/>
      <c r="BG61" s="116" t="s">
        <v>2245</v>
      </c>
      <c r="BH61" s="116" t="s">
        <v>2245</v>
      </c>
      <c r="BI61" s="116" t="s">
        <v>2539</v>
      </c>
      <c r="BJ61" s="116" t="s">
        <v>2539</v>
      </c>
      <c r="BK61" s="116">
        <v>1</v>
      </c>
      <c r="BL61" s="120">
        <v>5</v>
      </c>
      <c r="BM61" s="116">
        <v>0</v>
      </c>
      <c r="BN61" s="120">
        <v>0</v>
      </c>
      <c r="BO61" s="116">
        <v>0</v>
      </c>
      <c r="BP61" s="120">
        <v>0</v>
      </c>
      <c r="BQ61" s="116">
        <v>19</v>
      </c>
      <c r="BR61" s="120">
        <v>95</v>
      </c>
      <c r="BS61" s="116">
        <v>20</v>
      </c>
      <c r="BT61" s="2"/>
      <c r="BU61" s="3"/>
      <c r="BV61" s="3"/>
      <c r="BW61" s="3"/>
      <c r="BX61" s="3"/>
    </row>
    <row r="62" spans="1:76" ht="15">
      <c r="A62" s="64" t="s">
        <v>301</v>
      </c>
      <c r="B62" s="65"/>
      <c r="C62" s="65" t="s">
        <v>64</v>
      </c>
      <c r="D62" s="66">
        <v>165.54069605959012</v>
      </c>
      <c r="E62" s="68"/>
      <c r="F62" s="100" t="s">
        <v>1629</v>
      </c>
      <c r="G62" s="65"/>
      <c r="H62" s="69" t="s">
        <v>301</v>
      </c>
      <c r="I62" s="70"/>
      <c r="J62" s="70"/>
      <c r="K62" s="69" t="s">
        <v>1908</v>
      </c>
      <c r="L62" s="73">
        <v>54.10557031721667</v>
      </c>
      <c r="M62" s="74">
        <v>4723.400390625</v>
      </c>
      <c r="N62" s="74">
        <v>7846.0009765625</v>
      </c>
      <c r="O62" s="75"/>
      <c r="P62" s="76"/>
      <c r="Q62" s="76"/>
      <c r="R62" s="86"/>
      <c r="S62" s="48">
        <v>12</v>
      </c>
      <c r="T62" s="48">
        <v>0</v>
      </c>
      <c r="U62" s="49">
        <v>68.166667</v>
      </c>
      <c r="V62" s="49">
        <v>0.002833</v>
      </c>
      <c r="W62" s="49">
        <v>0.008362</v>
      </c>
      <c r="X62" s="49">
        <v>3.232076</v>
      </c>
      <c r="Y62" s="49">
        <v>0.08333333333333333</v>
      </c>
      <c r="Z62" s="49">
        <v>0</v>
      </c>
      <c r="AA62" s="71">
        <v>62</v>
      </c>
      <c r="AB62" s="71"/>
      <c r="AC62" s="72"/>
      <c r="AD62" s="78" t="s">
        <v>1033</v>
      </c>
      <c r="AE62" s="78">
        <v>690</v>
      </c>
      <c r="AF62" s="78">
        <v>1508</v>
      </c>
      <c r="AG62" s="78">
        <v>2510</v>
      </c>
      <c r="AH62" s="78">
        <v>545</v>
      </c>
      <c r="AI62" s="78"/>
      <c r="AJ62" s="78" t="s">
        <v>1179</v>
      </c>
      <c r="AK62" s="78" t="s">
        <v>1311</v>
      </c>
      <c r="AL62" s="83" t="s">
        <v>1394</v>
      </c>
      <c r="AM62" s="78"/>
      <c r="AN62" s="80">
        <v>41624.78905092592</v>
      </c>
      <c r="AO62" s="83" t="s">
        <v>1512</v>
      </c>
      <c r="AP62" s="78" t="b">
        <v>0</v>
      </c>
      <c r="AQ62" s="78" t="b">
        <v>0</v>
      </c>
      <c r="AR62" s="78" t="b">
        <v>1</v>
      </c>
      <c r="AS62" s="78"/>
      <c r="AT62" s="78">
        <v>23</v>
      </c>
      <c r="AU62" s="83" t="s">
        <v>1597</v>
      </c>
      <c r="AV62" s="78" t="b">
        <v>0</v>
      </c>
      <c r="AW62" s="78" t="s">
        <v>1695</v>
      </c>
      <c r="AX62" s="83" t="s">
        <v>1755</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257</v>
      </c>
      <c r="B63" s="65"/>
      <c r="C63" s="65" t="s">
        <v>64</v>
      </c>
      <c r="D63" s="66">
        <v>175.74194453406653</v>
      </c>
      <c r="E63" s="68"/>
      <c r="F63" s="100" t="s">
        <v>614</v>
      </c>
      <c r="G63" s="65"/>
      <c r="H63" s="69" t="s">
        <v>257</v>
      </c>
      <c r="I63" s="70"/>
      <c r="J63" s="70"/>
      <c r="K63" s="69" t="s">
        <v>1909</v>
      </c>
      <c r="L63" s="73">
        <v>1</v>
      </c>
      <c r="M63" s="74">
        <v>4981.2119140625</v>
      </c>
      <c r="N63" s="74">
        <v>9449.74609375</v>
      </c>
      <c r="O63" s="75"/>
      <c r="P63" s="76"/>
      <c r="Q63" s="76"/>
      <c r="R63" s="86"/>
      <c r="S63" s="48">
        <v>0</v>
      </c>
      <c r="T63" s="48">
        <v>2</v>
      </c>
      <c r="U63" s="49">
        <v>0</v>
      </c>
      <c r="V63" s="49">
        <v>0.002732</v>
      </c>
      <c r="W63" s="49">
        <v>0.003199</v>
      </c>
      <c r="X63" s="49">
        <v>0.612397</v>
      </c>
      <c r="Y63" s="49">
        <v>0.5</v>
      </c>
      <c r="Z63" s="49">
        <v>0</v>
      </c>
      <c r="AA63" s="71">
        <v>63</v>
      </c>
      <c r="AB63" s="71"/>
      <c r="AC63" s="72"/>
      <c r="AD63" s="78" t="s">
        <v>1034</v>
      </c>
      <c r="AE63" s="78">
        <v>1919</v>
      </c>
      <c r="AF63" s="78">
        <v>5847</v>
      </c>
      <c r="AG63" s="78">
        <v>21850</v>
      </c>
      <c r="AH63" s="78">
        <v>24721</v>
      </c>
      <c r="AI63" s="78"/>
      <c r="AJ63" s="78" t="s">
        <v>1180</v>
      </c>
      <c r="AK63" s="78" t="s">
        <v>1310</v>
      </c>
      <c r="AL63" s="83" t="s">
        <v>1395</v>
      </c>
      <c r="AM63" s="78"/>
      <c r="AN63" s="80">
        <v>40947.777349537035</v>
      </c>
      <c r="AO63" s="83" t="s">
        <v>1513</v>
      </c>
      <c r="AP63" s="78" t="b">
        <v>0</v>
      </c>
      <c r="AQ63" s="78" t="b">
        <v>0</v>
      </c>
      <c r="AR63" s="78" t="b">
        <v>1</v>
      </c>
      <c r="AS63" s="78"/>
      <c r="AT63" s="78">
        <v>217</v>
      </c>
      <c r="AU63" s="83" t="s">
        <v>1597</v>
      </c>
      <c r="AV63" s="78" t="b">
        <v>1</v>
      </c>
      <c r="AW63" s="78" t="s">
        <v>1695</v>
      </c>
      <c r="AX63" s="83" t="s">
        <v>1756</v>
      </c>
      <c r="AY63" s="78" t="s">
        <v>66</v>
      </c>
      <c r="AZ63" s="78" t="str">
        <f>REPLACE(INDEX(GroupVertices[Group],MATCH(Vertices[[#This Row],[Vertex]],GroupVertices[Vertex],0)),1,1,"")</f>
        <v>2</v>
      </c>
      <c r="BA63" s="48"/>
      <c r="BB63" s="48"/>
      <c r="BC63" s="48"/>
      <c r="BD63" s="48"/>
      <c r="BE63" s="48"/>
      <c r="BF63" s="48"/>
      <c r="BG63" s="116" t="s">
        <v>2245</v>
      </c>
      <c r="BH63" s="116" t="s">
        <v>2245</v>
      </c>
      <c r="BI63" s="116" t="s">
        <v>2539</v>
      </c>
      <c r="BJ63" s="116" t="s">
        <v>2539</v>
      </c>
      <c r="BK63" s="116">
        <v>1</v>
      </c>
      <c r="BL63" s="120">
        <v>5</v>
      </c>
      <c r="BM63" s="116">
        <v>0</v>
      </c>
      <c r="BN63" s="120">
        <v>0</v>
      </c>
      <c r="BO63" s="116">
        <v>0</v>
      </c>
      <c r="BP63" s="120">
        <v>0</v>
      </c>
      <c r="BQ63" s="116">
        <v>19</v>
      </c>
      <c r="BR63" s="120">
        <v>95</v>
      </c>
      <c r="BS63" s="116">
        <v>20</v>
      </c>
      <c r="BT63" s="2"/>
      <c r="BU63" s="3"/>
      <c r="BV63" s="3"/>
      <c r="BW63" s="3"/>
      <c r="BX63" s="3"/>
    </row>
    <row r="64" spans="1:76" ht="15">
      <c r="A64" s="64" t="s">
        <v>258</v>
      </c>
      <c r="B64" s="65"/>
      <c r="C64" s="65" t="s">
        <v>64</v>
      </c>
      <c r="D64" s="66">
        <v>168.22560635178925</v>
      </c>
      <c r="E64" s="68"/>
      <c r="F64" s="100" t="s">
        <v>615</v>
      </c>
      <c r="G64" s="65"/>
      <c r="H64" s="69" t="s">
        <v>258</v>
      </c>
      <c r="I64" s="70"/>
      <c r="J64" s="70"/>
      <c r="K64" s="69" t="s">
        <v>1910</v>
      </c>
      <c r="L64" s="73">
        <v>1</v>
      </c>
      <c r="M64" s="74">
        <v>4704.15771484375</v>
      </c>
      <c r="N64" s="74">
        <v>5284.19189453125</v>
      </c>
      <c r="O64" s="75"/>
      <c r="P64" s="76"/>
      <c r="Q64" s="76"/>
      <c r="R64" s="86"/>
      <c r="S64" s="48">
        <v>0</v>
      </c>
      <c r="T64" s="48">
        <v>2</v>
      </c>
      <c r="U64" s="49">
        <v>0</v>
      </c>
      <c r="V64" s="49">
        <v>0.002732</v>
      </c>
      <c r="W64" s="49">
        <v>0.003199</v>
      </c>
      <c r="X64" s="49">
        <v>0.612397</v>
      </c>
      <c r="Y64" s="49">
        <v>0.5</v>
      </c>
      <c r="Z64" s="49">
        <v>0</v>
      </c>
      <c r="AA64" s="71">
        <v>64</v>
      </c>
      <c r="AB64" s="71"/>
      <c r="AC64" s="72"/>
      <c r="AD64" s="78" t="s">
        <v>1035</v>
      </c>
      <c r="AE64" s="78">
        <v>1758</v>
      </c>
      <c r="AF64" s="78">
        <v>2650</v>
      </c>
      <c r="AG64" s="78">
        <v>15907</v>
      </c>
      <c r="AH64" s="78">
        <v>16269</v>
      </c>
      <c r="AI64" s="78"/>
      <c r="AJ64" s="78" t="s">
        <v>1181</v>
      </c>
      <c r="AK64" s="78" t="s">
        <v>1312</v>
      </c>
      <c r="AL64" s="83" t="s">
        <v>1396</v>
      </c>
      <c r="AM64" s="78"/>
      <c r="AN64" s="80">
        <v>40958.70172453704</v>
      </c>
      <c r="AO64" s="83" t="s">
        <v>1514</v>
      </c>
      <c r="AP64" s="78" t="b">
        <v>0</v>
      </c>
      <c r="AQ64" s="78" t="b">
        <v>0</v>
      </c>
      <c r="AR64" s="78" t="b">
        <v>0</v>
      </c>
      <c r="AS64" s="78"/>
      <c r="AT64" s="78">
        <v>24</v>
      </c>
      <c r="AU64" s="83" t="s">
        <v>1597</v>
      </c>
      <c r="AV64" s="78" t="b">
        <v>0</v>
      </c>
      <c r="AW64" s="78" t="s">
        <v>1695</v>
      </c>
      <c r="AX64" s="83" t="s">
        <v>1757</v>
      </c>
      <c r="AY64" s="78" t="s">
        <v>66</v>
      </c>
      <c r="AZ64" s="78" t="str">
        <f>REPLACE(INDEX(GroupVertices[Group],MATCH(Vertices[[#This Row],[Vertex]],GroupVertices[Vertex],0)),1,1,"")</f>
        <v>2</v>
      </c>
      <c r="BA64" s="48"/>
      <c r="BB64" s="48"/>
      <c r="BC64" s="48"/>
      <c r="BD64" s="48"/>
      <c r="BE64" s="48"/>
      <c r="BF64" s="48"/>
      <c r="BG64" s="116" t="s">
        <v>2245</v>
      </c>
      <c r="BH64" s="116" t="s">
        <v>2245</v>
      </c>
      <c r="BI64" s="116" t="s">
        <v>2539</v>
      </c>
      <c r="BJ64" s="116" t="s">
        <v>2539</v>
      </c>
      <c r="BK64" s="116">
        <v>1</v>
      </c>
      <c r="BL64" s="120">
        <v>5</v>
      </c>
      <c r="BM64" s="116">
        <v>0</v>
      </c>
      <c r="BN64" s="120">
        <v>0</v>
      </c>
      <c r="BO64" s="116">
        <v>0</v>
      </c>
      <c r="BP64" s="120">
        <v>0</v>
      </c>
      <c r="BQ64" s="116">
        <v>19</v>
      </c>
      <c r="BR64" s="120">
        <v>95</v>
      </c>
      <c r="BS64" s="116">
        <v>20</v>
      </c>
      <c r="BT64" s="2"/>
      <c r="BU64" s="3"/>
      <c r="BV64" s="3"/>
      <c r="BW64" s="3"/>
      <c r="BX64" s="3"/>
    </row>
    <row r="65" spans="1:76" ht="15">
      <c r="A65" s="64" t="s">
        <v>259</v>
      </c>
      <c r="B65" s="65"/>
      <c r="C65" s="65" t="s">
        <v>64</v>
      </c>
      <c r="D65" s="66">
        <v>162.26331869765875</v>
      </c>
      <c r="E65" s="68"/>
      <c r="F65" s="100" t="s">
        <v>616</v>
      </c>
      <c r="G65" s="65"/>
      <c r="H65" s="69" t="s">
        <v>259</v>
      </c>
      <c r="I65" s="70"/>
      <c r="J65" s="70"/>
      <c r="K65" s="69" t="s">
        <v>1911</v>
      </c>
      <c r="L65" s="73">
        <v>1</v>
      </c>
      <c r="M65" s="74">
        <v>5425.6494140625</v>
      </c>
      <c r="N65" s="74">
        <v>2434.076416015625</v>
      </c>
      <c r="O65" s="75"/>
      <c r="P65" s="76"/>
      <c r="Q65" s="76"/>
      <c r="R65" s="86"/>
      <c r="S65" s="48">
        <v>0</v>
      </c>
      <c r="T65" s="48">
        <v>1</v>
      </c>
      <c r="U65" s="49">
        <v>0</v>
      </c>
      <c r="V65" s="49">
        <v>0.002169</v>
      </c>
      <c r="W65" s="49">
        <v>0.000348</v>
      </c>
      <c r="X65" s="49">
        <v>0.489808</v>
      </c>
      <c r="Y65" s="49">
        <v>0</v>
      </c>
      <c r="Z65" s="49">
        <v>0</v>
      </c>
      <c r="AA65" s="71">
        <v>65</v>
      </c>
      <c r="AB65" s="71"/>
      <c r="AC65" s="72"/>
      <c r="AD65" s="78" t="s">
        <v>1036</v>
      </c>
      <c r="AE65" s="78">
        <v>623</v>
      </c>
      <c r="AF65" s="78">
        <v>114</v>
      </c>
      <c r="AG65" s="78">
        <v>791</v>
      </c>
      <c r="AH65" s="78">
        <v>417</v>
      </c>
      <c r="AI65" s="78"/>
      <c r="AJ65" s="78" t="s">
        <v>1182</v>
      </c>
      <c r="AK65" s="78" t="s">
        <v>1274</v>
      </c>
      <c r="AL65" s="83" t="s">
        <v>1397</v>
      </c>
      <c r="AM65" s="78"/>
      <c r="AN65" s="80">
        <v>41276.002175925925</v>
      </c>
      <c r="AO65" s="83" t="s">
        <v>1515</v>
      </c>
      <c r="AP65" s="78" t="b">
        <v>0</v>
      </c>
      <c r="AQ65" s="78" t="b">
        <v>0</v>
      </c>
      <c r="AR65" s="78" t="b">
        <v>1</v>
      </c>
      <c r="AS65" s="78"/>
      <c r="AT65" s="78">
        <v>1</v>
      </c>
      <c r="AU65" s="83" t="s">
        <v>1597</v>
      </c>
      <c r="AV65" s="78" t="b">
        <v>0</v>
      </c>
      <c r="AW65" s="78" t="s">
        <v>1695</v>
      </c>
      <c r="AX65" s="83" t="s">
        <v>1758</v>
      </c>
      <c r="AY65" s="78" t="s">
        <v>66</v>
      </c>
      <c r="AZ65" s="78" t="str">
        <f>REPLACE(INDEX(GroupVertices[Group],MATCH(Vertices[[#This Row],[Vertex]],GroupVertices[Vertex],0)),1,1,"")</f>
        <v>3</v>
      </c>
      <c r="BA65" s="48"/>
      <c r="BB65" s="48"/>
      <c r="BC65" s="48"/>
      <c r="BD65" s="48"/>
      <c r="BE65" s="48"/>
      <c r="BF65" s="48"/>
      <c r="BG65" s="116" t="s">
        <v>2480</v>
      </c>
      <c r="BH65" s="116" t="s">
        <v>2480</v>
      </c>
      <c r="BI65" s="116" t="s">
        <v>2534</v>
      </c>
      <c r="BJ65" s="116" t="s">
        <v>2534</v>
      </c>
      <c r="BK65" s="116">
        <v>0</v>
      </c>
      <c r="BL65" s="120">
        <v>0</v>
      </c>
      <c r="BM65" s="116">
        <v>0</v>
      </c>
      <c r="BN65" s="120">
        <v>0</v>
      </c>
      <c r="BO65" s="116">
        <v>0</v>
      </c>
      <c r="BP65" s="120">
        <v>0</v>
      </c>
      <c r="BQ65" s="116">
        <v>24</v>
      </c>
      <c r="BR65" s="120">
        <v>100</v>
      </c>
      <c r="BS65" s="116">
        <v>24</v>
      </c>
      <c r="BT65" s="2"/>
      <c r="BU65" s="3"/>
      <c r="BV65" s="3"/>
      <c r="BW65" s="3"/>
      <c r="BX65" s="3"/>
    </row>
    <row r="66" spans="1:76" ht="15">
      <c r="A66" s="64" t="s">
        <v>260</v>
      </c>
      <c r="B66" s="65"/>
      <c r="C66" s="65" t="s">
        <v>64</v>
      </c>
      <c r="D66" s="66">
        <v>164.0877411028659</v>
      </c>
      <c r="E66" s="68"/>
      <c r="F66" s="100" t="s">
        <v>617</v>
      </c>
      <c r="G66" s="65"/>
      <c r="H66" s="69" t="s">
        <v>260</v>
      </c>
      <c r="I66" s="70"/>
      <c r="J66" s="70"/>
      <c r="K66" s="69" t="s">
        <v>1912</v>
      </c>
      <c r="L66" s="73">
        <v>1</v>
      </c>
      <c r="M66" s="74">
        <v>4702.0673828125</v>
      </c>
      <c r="N66" s="74">
        <v>9646.09375</v>
      </c>
      <c r="O66" s="75"/>
      <c r="P66" s="76"/>
      <c r="Q66" s="76"/>
      <c r="R66" s="86"/>
      <c r="S66" s="48">
        <v>0</v>
      </c>
      <c r="T66" s="48">
        <v>2</v>
      </c>
      <c r="U66" s="49">
        <v>0</v>
      </c>
      <c r="V66" s="49">
        <v>0.002732</v>
      </c>
      <c r="W66" s="49">
        <v>0.003199</v>
      </c>
      <c r="X66" s="49">
        <v>0.612397</v>
      </c>
      <c r="Y66" s="49">
        <v>0.5</v>
      </c>
      <c r="Z66" s="49">
        <v>0</v>
      </c>
      <c r="AA66" s="71">
        <v>66</v>
      </c>
      <c r="AB66" s="71"/>
      <c r="AC66" s="72"/>
      <c r="AD66" s="78" t="s">
        <v>1037</v>
      </c>
      <c r="AE66" s="78">
        <v>1888</v>
      </c>
      <c r="AF66" s="78">
        <v>890</v>
      </c>
      <c r="AG66" s="78">
        <v>2304</v>
      </c>
      <c r="AH66" s="78">
        <v>12296</v>
      </c>
      <c r="AI66" s="78"/>
      <c r="AJ66" s="78" t="s">
        <v>1183</v>
      </c>
      <c r="AK66" s="78" t="s">
        <v>1313</v>
      </c>
      <c r="AL66" s="83" t="s">
        <v>1398</v>
      </c>
      <c r="AM66" s="78"/>
      <c r="AN66" s="80">
        <v>40080.18424768518</v>
      </c>
      <c r="AO66" s="83" t="s">
        <v>1516</v>
      </c>
      <c r="AP66" s="78" t="b">
        <v>0</v>
      </c>
      <c r="AQ66" s="78" t="b">
        <v>0</v>
      </c>
      <c r="AR66" s="78" t="b">
        <v>0</v>
      </c>
      <c r="AS66" s="78"/>
      <c r="AT66" s="78">
        <v>2</v>
      </c>
      <c r="AU66" s="83" t="s">
        <v>1607</v>
      </c>
      <c r="AV66" s="78" t="b">
        <v>0</v>
      </c>
      <c r="AW66" s="78" t="s">
        <v>1695</v>
      </c>
      <c r="AX66" s="83" t="s">
        <v>1759</v>
      </c>
      <c r="AY66" s="78" t="s">
        <v>66</v>
      </c>
      <c r="AZ66" s="78" t="str">
        <f>REPLACE(INDEX(GroupVertices[Group],MATCH(Vertices[[#This Row],[Vertex]],GroupVertices[Vertex],0)),1,1,"")</f>
        <v>2</v>
      </c>
      <c r="BA66" s="48"/>
      <c r="BB66" s="48"/>
      <c r="BC66" s="48"/>
      <c r="BD66" s="48"/>
      <c r="BE66" s="48"/>
      <c r="BF66" s="48"/>
      <c r="BG66" s="116" t="s">
        <v>2245</v>
      </c>
      <c r="BH66" s="116" t="s">
        <v>2245</v>
      </c>
      <c r="BI66" s="116" t="s">
        <v>2539</v>
      </c>
      <c r="BJ66" s="116" t="s">
        <v>2539</v>
      </c>
      <c r="BK66" s="116">
        <v>1</v>
      </c>
      <c r="BL66" s="120">
        <v>5</v>
      </c>
      <c r="BM66" s="116">
        <v>0</v>
      </c>
      <c r="BN66" s="120">
        <v>0</v>
      </c>
      <c r="BO66" s="116">
        <v>0</v>
      </c>
      <c r="BP66" s="120">
        <v>0</v>
      </c>
      <c r="BQ66" s="116">
        <v>19</v>
      </c>
      <c r="BR66" s="120">
        <v>95</v>
      </c>
      <c r="BS66" s="116">
        <v>20</v>
      </c>
      <c r="BT66" s="2"/>
      <c r="BU66" s="3"/>
      <c r="BV66" s="3"/>
      <c r="BW66" s="3"/>
      <c r="BX66" s="3"/>
    </row>
    <row r="67" spans="1:76" ht="15">
      <c r="A67" s="64" t="s">
        <v>261</v>
      </c>
      <c r="B67" s="65"/>
      <c r="C67" s="65" t="s">
        <v>64</v>
      </c>
      <c r="D67" s="66">
        <v>162.0094042392021</v>
      </c>
      <c r="E67" s="68"/>
      <c r="F67" s="100" t="s">
        <v>618</v>
      </c>
      <c r="G67" s="65"/>
      <c r="H67" s="69" t="s">
        <v>261</v>
      </c>
      <c r="I67" s="70"/>
      <c r="J67" s="70"/>
      <c r="K67" s="69" t="s">
        <v>1913</v>
      </c>
      <c r="L67" s="73">
        <v>1</v>
      </c>
      <c r="M67" s="74">
        <v>5428.64990234375</v>
      </c>
      <c r="N67" s="74">
        <v>4105.7890625</v>
      </c>
      <c r="O67" s="75"/>
      <c r="P67" s="76"/>
      <c r="Q67" s="76"/>
      <c r="R67" s="86"/>
      <c r="S67" s="48">
        <v>0</v>
      </c>
      <c r="T67" s="48">
        <v>1</v>
      </c>
      <c r="U67" s="49">
        <v>0</v>
      </c>
      <c r="V67" s="49">
        <v>0.002169</v>
      </c>
      <c r="W67" s="49">
        <v>0.000348</v>
      </c>
      <c r="X67" s="49">
        <v>0.489808</v>
      </c>
      <c r="Y67" s="49">
        <v>0</v>
      </c>
      <c r="Z67" s="49">
        <v>0</v>
      </c>
      <c r="AA67" s="71">
        <v>67</v>
      </c>
      <c r="AB67" s="71"/>
      <c r="AC67" s="72"/>
      <c r="AD67" s="78" t="s">
        <v>1038</v>
      </c>
      <c r="AE67" s="78">
        <v>134</v>
      </c>
      <c r="AF67" s="78">
        <v>6</v>
      </c>
      <c r="AG67" s="78">
        <v>85</v>
      </c>
      <c r="AH67" s="78">
        <v>81</v>
      </c>
      <c r="AI67" s="78"/>
      <c r="AJ67" s="78"/>
      <c r="AK67" s="78"/>
      <c r="AL67" s="78"/>
      <c r="AM67" s="78"/>
      <c r="AN67" s="80">
        <v>43773.404340277775</v>
      </c>
      <c r="AO67" s="83" t="s">
        <v>1517</v>
      </c>
      <c r="AP67" s="78" t="b">
        <v>1</v>
      </c>
      <c r="AQ67" s="78" t="b">
        <v>0</v>
      </c>
      <c r="AR67" s="78" t="b">
        <v>0</v>
      </c>
      <c r="AS67" s="78"/>
      <c r="AT67" s="78">
        <v>0</v>
      </c>
      <c r="AU67" s="78"/>
      <c r="AV67" s="78" t="b">
        <v>0</v>
      </c>
      <c r="AW67" s="78" t="s">
        <v>1695</v>
      </c>
      <c r="AX67" s="83" t="s">
        <v>1760</v>
      </c>
      <c r="AY67" s="78" t="s">
        <v>66</v>
      </c>
      <c r="AZ67" s="78" t="str">
        <f>REPLACE(INDEX(GroupVertices[Group],MATCH(Vertices[[#This Row],[Vertex]],GroupVertices[Vertex],0)),1,1,"")</f>
        <v>3</v>
      </c>
      <c r="BA67" s="48"/>
      <c r="BB67" s="48"/>
      <c r="BC67" s="48"/>
      <c r="BD67" s="48"/>
      <c r="BE67" s="48"/>
      <c r="BF67" s="48"/>
      <c r="BG67" s="116" t="s">
        <v>2480</v>
      </c>
      <c r="BH67" s="116" t="s">
        <v>2480</v>
      </c>
      <c r="BI67" s="116" t="s">
        <v>2534</v>
      </c>
      <c r="BJ67" s="116" t="s">
        <v>2534</v>
      </c>
      <c r="BK67" s="116">
        <v>0</v>
      </c>
      <c r="BL67" s="120">
        <v>0</v>
      </c>
      <c r="BM67" s="116">
        <v>0</v>
      </c>
      <c r="BN67" s="120">
        <v>0</v>
      </c>
      <c r="BO67" s="116">
        <v>0</v>
      </c>
      <c r="BP67" s="120">
        <v>0</v>
      </c>
      <c r="BQ67" s="116">
        <v>24</v>
      </c>
      <c r="BR67" s="120">
        <v>100</v>
      </c>
      <c r="BS67" s="116">
        <v>24</v>
      </c>
      <c r="BT67" s="2"/>
      <c r="BU67" s="3"/>
      <c r="BV67" s="3"/>
      <c r="BW67" s="3"/>
      <c r="BX67" s="3"/>
    </row>
    <row r="68" spans="1:76" ht="15">
      <c r="A68" s="64" t="s">
        <v>263</v>
      </c>
      <c r="B68" s="65"/>
      <c r="C68" s="65" t="s">
        <v>64</v>
      </c>
      <c r="D68" s="66">
        <v>168.77105222551097</v>
      </c>
      <c r="E68" s="68"/>
      <c r="F68" s="100" t="s">
        <v>620</v>
      </c>
      <c r="G68" s="65"/>
      <c r="H68" s="69" t="s">
        <v>263</v>
      </c>
      <c r="I68" s="70"/>
      <c r="J68" s="70"/>
      <c r="K68" s="69" t="s">
        <v>1914</v>
      </c>
      <c r="L68" s="73">
        <v>1</v>
      </c>
      <c r="M68" s="74">
        <v>7721.775390625</v>
      </c>
      <c r="N68" s="74">
        <v>4631.8896484375</v>
      </c>
      <c r="O68" s="75"/>
      <c r="P68" s="76"/>
      <c r="Q68" s="76"/>
      <c r="R68" s="86"/>
      <c r="S68" s="48">
        <v>0</v>
      </c>
      <c r="T68" s="48">
        <v>1</v>
      </c>
      <c r="U68" s="49">
        <v>0</v>
      </c>
      <c r="V68" s="49">
        <v>0.2</v>
      </c>
      <c r="W68" s="49">
        <v>0</v>
      </c>
      <c r="X68" s="49">
        <v>0.610685</v>
      </c>
      <c r="Y68" s="49">
        <v>0</v>
      </c>
      <c r="Z68" s="49">
        <v>0</v>
      </c>
      <c r="AA68" s="71">
        <v>68</v>
      </c>
      <c r="AB68" s="71"/>
      <c r="AC68" s="72"/>
      <c r="AD68" s="78" t="s">
        <v>1039</v>
      </c>
      <c r="AE68" s="78">
        <v>899</v>
      </c>
      <c r="AF68" s="78">
        <v>2882</v>
      </c>
      <c r="AG68" s="78">
        <v>15237</v>
      </c>
      <c r="AH68" s="78">
        <v>4818</v>
      </c>
      <c r="AI68" s="78"/>
      <c r="AJ68" s="78" t="s">
        <v>1184</v>
      </c>
      <c r="AK68" s="78" t="s">
        <v>1314</v>
      </c>
      <c r="AL68" s="83" t="s">
        <v>1399</v>
      </c>
      <c r="AM68" s="78"/>
      <c r="AN68" s="80">
        <v>41807.85184027778</v>
      </c>
      <c r="AO68" s="83" t="s">
        <v>1518</v>
      </c>
      <c r="AP68" s="78" t="b">
        <v>0</v>
      </c>
      <c r="AQ68" s="78" t="b">
        <v>0</v>
      </c>
      <c r="AR68" s="78" t="b">
        <v>1</v>
      </c>
      <c r="AS68" s="78"/>
      <c r="AT68" s="78">
        <v>58</v>
      </c>
      <c r="AU68" s="83" t="s">
        <v>1597</v>
      </c>
      <c r="AV68" s="78" t="b">
        <v>0</v>
      </c>
      <c r="AW68" s="78" t="s">
        <v>1695</v>
      </c>
      <c r="AX68" s="83" t="s">
        <v>1761</v>
      </c>
      <c r="AY68" s="78" t="s">
        <v>66</v>
      </c>
      <c r="AZ68" s="78" t="str">
        <f>REPLACE(INDEX(GroupVertices[Group],MATCH(Vertices[[#This Row],[Vertex]],GroupVertices[Vertex],0)),1,1,"")</f>
        <v>10</v>
      </c>
      <c r="BA68" s="48"/>
      <c r="BB68" s="48"/>
      <c r="BC68" s="48"/>
      <c r="BD68" s="48"/>
      <c r="BE68" s="48" t="s">
        <v>524</v>
      </c>
      <c r="BF68" s="48" t="s">
        <v>524</v>
      </c>
      <c r="BG68" s="116" t="s">
        <v>2485</v>
      </c>
      <c r="BH68" s="116" t="s">
        <v>2485</v>
      </c>
      <c r="BI68" s="116" t="s">
        <v>2540</v>
      </c>
      <c r="BJ68" s="116" t="s">
        <v>2540</v>
      </c>
      <c r="BK68" s="116">
        <v>0</v>
      </c>
      <c r="BL68" s="120">
        <v>0</v>
      </c>
      <c r="BM68" s="116">
        <v>0</v>
      </c>
      <c r="BN68" s="120">
        <v>0</v>
      </c>
      <c r="BO68" s="116">
        <v>0</v>
      </c>
      <c r="BP68" s="120">
        <v>0</v>
      </c>
      <c r="BQ68" s="116">
        <v>23</v>
      </c>
      <c r="BR68" s="120">
        <v>100</v>
      </c>
      <c r="BS68" s="116">
        <v>23</v>
      </c>
      <c r="BT68" s="2"/>
      <c r="BU68" s="3"/>
      <c r="BV68" s="3"/>
      <c r="BW68" s="3"/>
      <c r="BX68" s="3"/>
    </row>
    <row r="69" spans="1:76" ht="15">
      <c r="A69" s="64" t="s">
        <v>264</v>
      </c>
      <c r="B69" s="65"/>
      <c r="C69" s="65" t="s">
        <v>64</v>
      </c>
      <c r="D69" s="66">
        <v>162.6959137009553</v>
      </c>
      <c r="E69" s="68"/>
      <c r="F69" s="100" t="s">
        <v>621</v>
      </c>
      <c r="G69" s="65"/>
      <c r="H69" s="69" t="s">
        <v>264</v>
      </c>
      <c r="I69" s="70"/>
      <c r="J69" s="70"/>
      <c r="K69" s="69" t="s">
        <v>1915</v>
      </c>
      <c r="L69" s="73">
        <v>1</v>
      </c>
      <c r="M69" s="74">
        <v>4560.63720703125</v>
      </c>
      <c r="N69" s="74">
        <v>6152.72900390625</v>
      </c>
      <c r="O69" s="75"/>
      <c r="P69" s="76"/>
      <c r="Q69" s="76"/>
      <c r="R69" s="86"/>
      <c r="S69" s="48">
        <v>0</v>
      </c>
      <c r="T69" s="48">
        <v>2</v>
      </c>
      <c r="U69" s="49">
        <v>0</v>
      </c>
      <c r="V69" s="49">
        <v>0.002732</v>
      </c>
      <c r="W69" s="49">
        <v>0.003199</v>
      </c>
      <c r="X69" s="49">
        <v>0.612397</v>
      </c>
      <c r="Y69" s="49">
        <v>0.5</v>
      </c>
      <c r="Z69" s="49">
        <v>0</v>
      </c>
      <c r="AA69" s="71">
        <v>69</v>
      </c>
      <c r="AB69" s="71"/>
      <c r="AC69" s="72"/>
      <c r="AD69" s="78" t="s">
        <v>1040</v>
      </c>
      <c r="AE69" s="78">
        <v>788</v>
      </c>
      <c r="AF69" s="78">
        <v>298</v>
      </c>
      <c r="AG69" s="78">
        <v>4186</v>
      </c>
      <c r="AH69" s="78">
        <v>8805</v>
      </c>
      <c r="AI69" s="78"/>
      <c r="AJ69" s="78" t="s">
        <v>1185</v>
      </c>
      <c r="AK69" s="78" t="s">
        <v>1315</v>
      </c>
      <c r="AL69" s="78"/>
      <c r="AM69" s="78"/>
      <c r="AN69" s="80">
        <v>43529.180810185186</v>
      </c>
      <c r="AO69" s="83" t="s">
        <v>1519</v>
      </c>
      <c r="AP69" s="78" t="b">
        <v>0</v>
      </c>
      <c r="AQ69" s="78" t="b">
        <v>0</v>
      </c>
      <c r="AR69" s="78" t="b">
        <v>0</v>
      </c>
      <c r="AS69" s="78"/>
      <c r="AT69" s="78">
        <v>0</v>
      </c>
      <c r="AU69" s="83" t="s">
        <v>1597</v>
      </c>
      <c r="AV69" s="78" t="b">
        <v>0</v>
      </c>
      <c r="AW69" s="78" t="s">
        <v>1695</v>
      </c>
      <c r="AX69" s="83" t="s">
        <v>1762</v>
      </c>
      <c r="AY69" s="78" t="s">
        <v>66</v>
      </c>
      <c r="AZ69" s="78" t="str">
        <f>REPLACE(INDEX(GroupVertices[Group],MATCH(Vertices[[#This Row],[Vertex]],GroupVertices[Vertex],0)),1,1,"")</f>
        <v>2</v>
      </c>
      <c r="BA69" s="48"/>
      <c r="BB69" s="48"/>
      <c r="BC69" s="48"/>
      <c r="BD69" s="48"/>
      <c r="BE69" s="48"/>
      <c r="BF69" s="48"/>
      <c r="BG69" s="116" t="s">
        <v>2245</v>
      </c>
      <c r="BH69" s="116" t="s">
        <v>2245</v>
      </c>
      <c r="BI69" s="116" t="s">
        <v>2539</v>
      </c>
      <c r="BJ69" s="116" t="s">
        <v>2539</v>
      </c>
      <c r="BK69" s="116">
        <v>1</v>
      </c>
      <c r="BL69" s="120">
        <v>5</v>
      </c>
      <c r="BM69" s="116">
        <v>0</v>
      </c>
      <c r="BN69" s="120">
        <v>0</v>
      </c>
      <c r="BO69" s="116">
        <v>0</v>
      </c>
      <c r="BP69" s="120">
        <v>0</v>
      </c>
      <c r="BQ69" s="116">
        <v>19</v>
      </c>
      <c r="BR69" s="120">
        <v>95</v>
      </c>
      <c r="BS69" s="116">
        <v>20</v>
      </c>
      <c r="BT69" s="2"/>
      <c r="BU69" s="3"/>
      <c r="BV69" s="3"/>
      <c r="BW69" s="3"/>
      <c r="BX69" s="3"/>
    </row>
    <row r="70" spans="1:76" ht="15">
      <c r="A70" s="64" t="s">
        <v>265</v>
      </c>
      <c r="B70" s="65"/>
      <c r="C70" s="65" t="s">
        <v>64</v>
      </c>
      <c r="D70" s="66">
        <v>167.96934083353207</v>
      </c>
      <c r="E70" s="68"/>
      <c r="F70" s="100" t="s">
        <v>622</v>
      </c>
      <c r="G70" s="65"/>
      <c r="H70" s="69" t="s">
        <v>265</v>
      </c>
      <c r="I70" s="70"/>
      <c r="J70" s="70"/>
      <c r="K70" s="69" t="s">
        <v>1916</v>
      </c>
      <c r="L70" s="73">
        <v>1</v>
      </c>
      <c r="M70" s="74">
        <v>4432.99267578125</v>
      </c>
      <c r="N70" s="74">
        <v>9363.63671875</v>
      </c>
      <c r="O70" s="75"/>
      <c r="P70" s="76"/>
      <c r="Q70" s="76"/>
      <c r="R70" s="86"/>
      <c r="S70" s="48">
        <v>0</v>
      </c>
      <c r="T70" s="48">
        <v>2</v>
      </c>
      <c r="U70" s="49">
        <v>0</v>
      </c>
      <c r="V70" s="49">
        <v>0.002732</v>
      </c>
      <c r="W70" s="49">
        <v>0.003199</v>
      </c>
      <c r="X70" s="49">
        <v>0.612397</v>
      </c>
      <c r="Y70" s="49">
        <v>0.5</v>
      </c>
      <c r="Z70" s="49">
        <v>0</v>
      </c>
      <c r="AA70" s="71">
        <v>70</v>
      </c>
      <c r="AB70" s="71"/>
      <c r="AC70" s="72"/>
      <c r="AD70" s="78" t="s">
        <v>1041</v>
      </c>
      <c r="AE70" s="78">
        <v>3995</v>
      </c>
      <c r="AF70" s="78">
        <v>2541</v>
      </c>
      <c r="AG70" s="78">
        <v>16587</v>
      </c>
      <c r="AH70" s="78">
        <v>6156</v>
      </c>
      <c r="AI70" s="78"/>
      <c r="AJ70" s="78" t="s">
        <v>1186</v>
      </c>
      <c r="AK70" s="78" t="s">
        <v>1316</v>
      </c>
      <c r="AL70" s="78"/>
      <c r="AM70" s="78"/>
      <c r="AN70" s="80">
        <v>40151.76446759259</v>
      </c>
      <c r="AO70" s="83" t="s">
        <v>1520</v>
      </c>
      <c r="AP70" s="78" t="b">
        <v>0</v>
      </c>
      <c r="AQ70" s="78" t="b">
        <v>0</v>
      </c>
      <c r="AR70" s="78" t="b">
        <v>0</v>
      </c>
      <c r="AS70" s="78"/>
      <c r="AT70" s="78">
        <v>112</v>
      </c>
      <c r="AU70" s="83" t="s">
        <v>1597</v>
      </c>
      <c r="AV70" s="78" t="b">
        <v>0</v>
      </c>
      <c r="AW70" s="78" t="s">
        <v>1695</v>
      </c>
      <c r="AX70" s="83" t="s">
        <v>1763</v>
      </c>
      <c r="AY70" s="78" t="s">
        <v>66</v>
      </c>
      <c r="AZ70" s="78" t="str">
        <f>REPLACE(INDEX(GroupVertices[Group],MATCH(Vertices[[#This Row],[Vertex]],GroupVertices[Vertex],0)),1,1,"")</f>
        <v>2</v>
      </c>
      <c r="BA70" s="48"/>
      <c r="BB70" s="48"/>
      <c r="BC70" s="48"/>
      <c r="BD70" s="48"/>
      <c r="BE70" s="48"/>
      <c r="BF70" s="48"/>
      <c r="BG70" s="116" t="s">
        <v>2245</v>
      </c>
      <c r="BH70" s="116" t="s">
        <v>2245</v>
      </c>
      <c r="BI70" s="116" t="s">
        <v>2539</v>
      </c>
      <c r="BJ70" s="116" t="s">
        <v>2539</v>
      </c>
      <c r="BK70" s="116">
        <v>1</v>
      </c>
      <c r="BL70" s="120">
        <v>5</v>
      </c>
      <c r="BM70" s="116">
        <v>0</v>
      </c>
      <c r="BN70" s="120">
        <v>0</v>
      </c>
      <c r="BO70" s="116">
        <v>0</v>
      </c>
      <c r="BP70" s="120">
        <v>0</v>
      </c>
      <c r="BQ70" s="116">
        <v>19</v>
      </c>
      <c r="BR70" s="120">
        <v>95</v>
      </c>
      <c r="BS70" s="116">
        <v>20</v>
      </c>
      <c r="BT70" s="2"/>
      <c r="BU70" s="3"/>
      <c r="BV70" s="3"/>
      <c r="BW70" s="3"/>
      <c r="BX70" s="3"/>
    </row>
    <row r="71" spans="1:76" ht="15">
      <c r="A71" s="64" t="s">
        <v>266</v>
      </c>
      <c r="B71" s="65"/>
      <c r="C71" s="65" t="s">
        <v>64</v>
      </c>
      <c r="D71" s="66">
        <v>162.00470211960106</v>
      </c>
      <c r="E71" s="68"/>
      <c r="F71" s="100" t="s">
        <v>623</v>
      </c>
      <c r="G71" s="65"/>
      <c r="H71" s="69" t="s">
        <v>266</v>
      </c>
      <c r="I71" s="70"/>
      <c r="J71" s="70"/>
      <c r="K71" s="69" t="s">
        <v>1917</v>
      </c>
      <c r="L71" s="73">
        <v>1</v>
      </c>
      <c r="M71" s="74">
        <v>6678.18212890625</v>
      </c>
      <c r="N71" s="74">
        <v>9212.314453125</v>
      </c>
      <c r="O71" s="75"/>
      <c r="P71" s="76"/>
      <c r="Q71" s="76"/>
      <c r="R71" s="86"/>
      <c r="S71" s="48">
        <v>1</v>
      </c>
      <c r="T71" s="48">
        <v>1</v>
      </c>
      <c r="U71" s="49">
        <v>0</v>
      </c>
      <c r="V71" s="49">
        <v>0</v>
      </c>
      <c r="W71" s="49">
        <v>0</v>
      </c>
      <c r="X71" s="49">
        <v>0.999996</v>
      </c>
      <c r="Y71" s="49">
        <v>0</v>
      </c>
      <c r="Z71" s="49" t="s">
        <v>2071</v>
      </c>
      <c r="AA71" s="71">
        <v>71</v>
      </c>
      <c r="AB71" s="71"/>
      <c r="AC71" s="72"/>
      <c r="AD71" s="78" t="s">
        <v>1042</v>
      </c>
      <c r="AE71" s="78">
        <v>111</v>
      </c>
      <c r="AF71" s="78">
        <v>4</v>
      </c>
      <c r="AG71" s="78">
        <v>12</v>
      </c>
      <c r="AH71" s="78">
        <v>233</v>
      </c>
      <c r="AI71" s="78"/>
      <c r="AJ71" s="78"/>
      <c r="AK71" s="78" t="s">
        <v>1317</v>
      </c>
      <c r="AL71" s="78"/>
      <c r="AM71" s="78"/>
      <c r="AN71" s="80">
        <v>43633.632581018515</v>
      </c>
      <c r="AO71" s="78"/>
      <c r="AP71" s="78" t="b">
        <v>1</v>
      </c>
      <c r="AQ71" s="78" t="b">
        <v>0</v>
      </c>
      <c r="AR71" s="78" t="b">
        <v>0</v>
      </c>
      <c r="AS71" s="78"/>
      <c r="AT71" s="78">
        <v>0</v>
      </c>
      <c r="AU71" s="78"/>
      <c r="AV71" s="78" t="b">
        <v>0</v>
      </c>
      <c r="AW71" s="78" t="s">
        <v>1695</v>
      </c>
      <c r="AX71" s="83" t="s">
        <v>1764</v>
      </c>
      <c r="AY71" s="78" t="s">
        <v>66</v>
      </c>
      <c r="AZ71" s="78" t="str">
        <f>REPLACE(INDEX(GroupVertices[Group],MATCH(Vertices[[#This Row],[Vertex]],GroupVertices[Vertex],0)),1,1,"")</f>
        <v>4</v>
      </c>
      <c r="BA71" s="48" t="s">
        <v>474</v>
      </c>
      <c r="BB71" s="48" t="s">
        <v>474</v>
      </c>
      <c r="BC71" s="48" t="s">
        <v>510</v>
      </c>
      <c r="BD71" s="48" t="s">
        <v>510</v>
      </c>
      <c r="BE71" s="48" t="s">
        <v>536</v>
      </c>
      <c r="BF71" s="48" t="s">
        <v>536</v>
      </c>
      <c r="BG71" s="116" t="s">
        <v>2488</v>
      </c>
      <c r="BH71" s="116" t="s">
        <v>2488</v>
      </c>
      <c r="BI71" s="116" t="s">
        <v>2544</v>
      </c>
      <c r="BJ71" s="116" t="s">
        <v>2544</v>
      </c>
      <c r="BK71" s="116">
        <v>0</v>
      </c>
      <c r="BL71" s="120">
        <v>0</v>
      </c>
      <c r="BM71" s="116">
        <v>0</v>
      </c>
      <c r="BN71" s="120">
        <v>0</v>
      </c>
      <c r="BO71" s="116">
        <v>0</v>
      </c>
      <c r="BP71" s="120">
        <v>0</v>
      </c>
      <c r="BQ71" s="116">
        <v>28</v>
      </c>
      <c r="BR71" s="120">
        <v>100</v>
      </c>
      <c r="BS71" s="116">
        <v>28</v>
      </c>
      <c r="BT71" s="2"/>
      <c r="BU71" s="3"/>
      <c r="BV71" s="3"/>
      <c r="BW71" s="3"/>
      <c r="BX71" s="3"/>
    </row>
    <row r="72" spans="1:76" ht="15">
      <c r="A72" s="64" t="s">
        <v>267</v>
      </c>
      <c r="B72" s="65"/>
      <c r="C72" s="65" t="s">
        <v>64</v>
      </c>
      <c r="D72" s="66">
        <v>164.71547406960596</v>
      </c>
      <c r="E72" s="68"/>
      <c r="F72" s="100" t="s">
        <v>1630</v>
      </c>
      <c r="G72" s="65"/>
      <c r="H72" s="69" t="s">
        <v>267</v>
      </c>
      <c r="I72" s="70"/>
      <c r="J72" s="70"/>
      <c r="K72" s="69" t="s">
        <v>1918</v>
      </c>
      <c r="L72" s="73">
        <v>1</v>
      </c>
      <c r="M72" s="74">
        <v>6202.27099609375</v>
      </c>
      <c r="N72" s="74">
        <v>9212.314453125</v>
      </c>
      <c r="O72" s="75"/>
      <c r="P72" s="76"/>
      <c r="Q72" s="76"/>
      <c r="R72" s="86"/>
      <c r="S72" s="48">
        <v>1</v>
      </c>
      <c r="T72" s="48">
        <v>1</v>
      </c>
      <c r="U72" s="49">
        <v>0</v>
      </c>
      <c r="V72" s="49">
        <v>0</v>
      </c>
      <c r="W72" s="49">
        <v>0</v>
      </c>
      <c r="X72" s="49">
        <v>0.999996</v>
      </c>
      <c r="Y72" s="49">
        <v>0</v>
      </c>
      <c r="Z72" s="49" t="s">
        <v>2071</v>
      </c>
      <c r="AA72" s="71">
        <v>72</v>
      </c>
      <c r="AB72" s="71"/>
      <c r="AC72" s="72"/>
      <c r="AD72" s="78" t="s">
        <v>1043</v>
      </c>
      <c r="AE72" s="78">
        <v>257</v>
      </c>
      <c r="AF72" s="78">
        <v>1157</v>
      </c>
      <c r="AG72" s="78">
        <v>201</v>
      </c>
      <c r="AH72" s="78">
        <v>31</v>
      </c>
      <c r="AI72" s="78"/>
      <c r="AJ72" s="78" t="s">
        <v>1187</v>
      </c>
      <c r="AK72" s="78" t="s">
        <v>1318</v>
      </c>
      <c r="AL72" s="83" t="s">
        <v>1400</v>
      </c>
      <c r="AM72" s="78"/>
      <c r="AN72" s="80">
        <v>41355.57465277778</v>
      </c>
      <c r="AO72" s="83" t="s">
        <v>1521</v>
      </c>
      <c r="AP72" s="78" t="b">
        <v>0</v>
      </c>
      <c r="AQ72" s="78" t="b">
        <v>0</v>
      </c>
      <c r="AR72" s="78" t="b">
        <v>0</v>
      </c>
      <c r="AS72" s="78"/>
      <c r="AT72" s="78">
        <v>9</v>
      </c>
      <c r="AU72" s="83" t="s">
        <v>1597</v>
      </c>
      <c r="AV72" s="78" t="b">
        <v>0</v>
      </c>
      <c r="AW72" s="78" t="s">
        <v>1695</v>
      </c>
      <c r="AX72" s="83" t="s">
        <v>1765</v>
      </c>
      <c r="AY72" s="78" t="s">
        <v>66</v>
      </c>
      <c r="AZ72" s="78" t="str">
        <f>REPLACE(INDEX(GroupVertices[Group],MATCH(Vertices[[#This Row],[Vertex]],GroupVertices[Vertex],0)),1,1,"")</f>
        <v>4</v>
      </c>
      <c r="BA72" s="48"/>
      <c r="BB72" s="48"/>
      <c r="BC72" s="48"/>
      <c r="BD72" s="48"/>
      <c r="BE72" s="48" t="s">
        <v>2449</v>
      </c>
      <c r="BF72" s="48" t="s">
        <v>2449</v>
      </c>
      <c r="BG72" s="116" t="s">
        <v>2489</v>
      </c>
      <c r="BH72" s="116" t="s">
        <v>2489</v>
      </c>
      <c r="BI72" s="116" t="s">
        <v>2545</v>
      </c>
      <c r="BJ72" s="116" t="s">
        <v>2545</v>
      </c>
      <c r="BK72" s="116">
        <v>0</v>
      </c>
      <c r="BL72" s="120">
        <v>0</v>
      </c>
      <c r="BM72" s="116">
        <v>0</v>
      </c>
      <c r="BN72" s="120">
        <v>0</v>
      </c>
      <c r="BO72" s="116">
        <v>0</v>
      </c>
      <c r="BP72" s="120">
        <v>0</v>
      </c>
      <c r="BQ72" s="116">
        <v>18</v>
      </c>
      <c r="BR72" s="120">
        <v>100</v>
      </c>
      <c r="BS72" s="116">
        <v>18</v>
      </c>
      <c r="BT72" s="2"/>
      <c r="BU72" s="3"/>
      <c r="BV72" s="3"/>
      <c r="BW72" s="3"/>
      <c r="BX72" s="3"/>
    </row>
    <row r="73" spans="1:76" ht="15">
      <c r="A73" s="64" t="s">
        <v>302</v>
      </c>
      <c r="B73" s="65"/>
      <c r="C73" s="65" t="s">
        <v>64</v>
      </c>
      <c r="D73" s="66">
        <v>162.4960736179107</v>
      </c>
      <c r="E73" s="68"/>
      <c r="F73" s="100" t="s">
        <v>1631</v>
      </c>
      <c r="G73" s="65"/>
      <c r="H73" s="69" t="s">
        <v>302</v>
      </c>
      <c r="I73" s="70"/>
      <c r="J73" s="70"/>
      <c r="K73" s="69" t="s">
        <v>1919</v>
      </c>
      <c r="L73" s="73">
        <v>1</v>
      </c>
      <c r="M73" s="74">
        <v>2607.85693359375</v>
      </c>
      <c r="N73" s="74">
        <v>6855.9921875</v>
      </c>
      <c r="O73" s="75"/>
      <c r="P73" s="76"/>
      <c r="Q73" s="76"/>
      <c r="R73" s="86"/>
      <c r="S73" s="48">
        <v>1</v>
      </c>
      <c r="T73" s="48">
        <v>0</v>
      </c>
      <c r="U73" s="49">
        <v>0</v>
      </c>
      <c r="V73" s="49">
        <v>0.003448</v>
      </c>
      <c r="W73" s="49">
        <v>0.009685</v>
      </c>
      <c r="X73" s="49">
        <v>0.459948</v>
      </c>
      <c r="Y73" s="49">
        <v>0</v>
      </c>
      <c r="Z73" s="49">
        <v>0</v>
      </c>
      <c r="AA73" s="71">
        <v>73</v>
      </c>
      <c r="AB73" s="71"/>
      <c r="AC73" s="72"/>
      <c r="AD73" s="78" t="s">
        <v>1044</v>
      </c>
      <c r="AE73" s="78">
        <v>129</v>
      </c>
      <c r="AF73" s="78">
        <v>213</v>
      </c>
      <c r="AG73" s="78">
        <v>661</v>
      </c>
      <c r="AH73" s="78">
        <v>36</v>
      </c>
      <c r="AI73" s="78"/>
      <c r="AJ73" s="78" t="s">
        <v>1188</v>
      </c>
      <c r="AK73" s="78" t="s">
        <v>1274</v>
      </c>
      <c r="AL73" s="83" t="s">
        <v>1401</v>
      </c>
      <c r="AM73" s="78"/>
      <c r="AN73" s="80">
        <v>43161.57268518519</v>
      </c>
      <c r="AO73" s="83" t="s">
        <v>1522</v>
      </c>
      <c r="AP73" s="78" t="b">
        <v>0</v>
      </c>
      <c r="AQ73" s="78" t="b">
        <v>0</v>
      </c>
      <c r="AR73" s="78" t="b">
        <v>0</v>
      </c>
      <c r="AS73" s="78"/>
      <c r="AT73" s="78">
        <v>1</v>
      </c>
      <c r="AU73" s="83" t="s">
        <v>1597</v>
      </c>
      <c r="AV73" s="78" t="b">
        <v>0</v>
      </c>
      <c r="AW73" s="78" t="s">
        <v>1695</v>
      </c>
      <c r="AX73" s="83" t="s">
        <v>1766</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303</v>
      </c>
      <c r="B74" s="65"/>
      <c r="C74" s="65" t="s">
        <v>64</v>
      </c>
      <c r="D74" s="66">
        <v>179.53185293251224</v>
      </c>
      <c r="E74" s="68"/>
      <c r="F74" s="100" t="s">
        <v>1632</v>
      </c>
      <c r="G74" s="65"/>
      <c r="H74" s="69" t="s">
        <v>303</v>
      </c>
      <c r="I74" s="70"/>
      <c r="J74" s="70"/>
      <c r="K74" s="69" t="s">
        <v>1920</v>
      </c>
      <c r="L74" s="73">
        <v>1</v>
      </c>
      <c r="M74" s="74">
        <v>853.140380859375</v>
      </c>
      <c r="N74" s="74">
        <v>8550.5078125</v>
      </c>
      <c r="O74" s="75"/>
      <c r="P74" s="76"/>
      <c r="Q74" s="76"/>
      <c r="R74" s="86"/>
      <c r="S74" s="48">
        <v>1</v>
      </c>
      <c r="T74" s="48">
        <v>0</v>
      </c>
      <c r="U74" s="49">
        <v>0</v>
      </c>
      <c r="V74" s="49">
        <v>0.003448</v>
      </c>
      <c r="W74" s="49">
        <v>0.009685</v>
      </c>
      <c r="X74" s="49">
        <v>0.459948</v>
      </c>
      <c r="Y74" s="49">
        <v>0</v>
      </c>
      <c r="Z74" s="49">
        <v>0</v>
      </c>
      <c r="AA74" s="71">
        <v>74</v>
      </c>
      <c r="AB74" s="71"/>
      <c r="AC74" s="72"/>
      <c r="AD74" s="78" t="s">
        <v>1045</v>
      </c>
      <c r="AE74" s="78">
        <v>2113</v>
      </c>
      <c r="AF74" s="78">
        <v>7459</v>
      </c>
      <c r="AG74" s="78">
        <v>12175</v>
      </c>
      <c r="AH74" s="78">
        <v>1881</v>
      </c>
      <c r="AI74" s="78"/>
      <c r="AJ74" s="78" t="s">
        <v>1189</v>
      </c>
      <c r="AK74" s="78" t="s">
        <v>1271</v>
      </c>
      <c r="AL74" s="83" t="s">
        <v>1402</v>
      </c>
      <c r="AM74" s="78"/>
      <c r="AN74" s="80">
        <v>41834.60663194444</v>
      </c>
      <c r="AO74" s="83" t="s">
        <v>1523</v>
      </c>
      <c r="AP74" s="78" t="b">
        <v>1</v>
      </c>
      <c r="AQ74" s="78" t="b">
        <v>0</v>
      </c>
      <c r="AR74" s="78" t="b">
        <v>0</v>
      </c>
      <c r="AS74" s="78"/>
      <c r="AT74" s="78">
        <v>131</v>
      </c>
      <c r="AU74" s="83" t="s">
        <v>1597</v>
      </c>
      <c r="AV74" s="78" t="b">
        <v>0</v>
      </c>
      <c r="AW74" s="78" t="s">
        <v>1695</v>
      </c>
      <c r="AX74" s="83" t="s">
        <v>1767</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304</v>
      </c>
      <c r="B75" s="65"/>
      <c r="C75" s="65" t="s">
        <v>64</v>
      </c>
      <c r="D75" s="66">
        <v>1000</v>
      </c>
      <c r="E75" s="68"/>
      <c r="F75" s="100" t="s">
        <v>1633</v>
      </c>
      <c r="G75" s="65"/>
      <c r="H75" s="69" t="s">
        <v>304</v>
      </c>
      <c r="I75" s="70"/>
      <c r="J75" s="70"/>
      <c r="K75" s="69" t="s">
        <v>1921</v>
      </c>
      <c r="L75" s="73">
        <v>1</v>
      </c>
      <c r="M75" s="74">
        <v>3818.177490234375</v>
      </c>
      <c r="N75" s="74">
        <v>6226.09716796875</v>
      </c>
      <c r="O75" s="75"/>
      <c r="P75" s="76"/>
      <c r="Q75" s="76"/>
      <c r="R75" s="86"/>
      <c r="S75" s="48">
        <v>1</v>
      </c>
      <c r="T75" s="48">
        <v>0</v>
      </c>
      <c r="U75" s="49">
        <v>0</v>
      </c>
      <c r="V75" s="49">
        <v>0.003448</v>
      </c>
      <c r="W75" s="49">
        <v>0.009685</v>
      </c>
      <c r="X75" s="49">
        <v>0.459948</v>
      </c>
      <c r="Y75" s="49">
        <v>0</v>
      </c>
      <c r="Z75" s="49">
        <v>0</v>
      </c>
      <c r="AA75" s="71">
        <v>75</v>
      </c>
      <c r="AB75" s="71"/>
      <c r="AC75" s="72"/>
      <c r="AD75" s="78" t="s">
        <v>1046</v>
      </c>
      <c r="AE75" s="78">
        <v>1652</v>
      </c>
      <c r="AF75" s="78">
        <v>14416286</v>
      </c>
      <c r="AG75" s="78">
        <v>337634</v>
      </c>
      <c r="AH75" s="78">
        <v>4496</v>
      </c>
      <c r="AI75" s="78"/>
      <c r="AJ75" s="78" t="s">
        <v>1190</v>
      </c>
      <c r="AK75" s="78" t="s">
        <v>1306</v>
      </c>
      <c r="AL75" s="83" t="s">
        <v>1403</v>
      </c>
      <c r="AM75" s="78"/>
      <c r="AN75" s="80">
        <v>39168.471979166665</v>
      </c>
      <c r="AO75" s="83" t="s">
        <v>1524</v>
      </c>
      <c r="AP75" s="78" t="b">
        <v>0</v>
      </c>
      <c r="AQ75" s="78" t="b">
        <v>0</v>
      </c>
      <c r="AR75" s="78" t="b">
        <v>1</v>
      </c>
      <c r="AS75" s="78"/>
      <c r="AT75" s="78">
        <v>91687</v>
      </c>
      <c r="AU75" s="83" t="s">
        <v>1597</v>
      </c>
      <c r="AV75" s="78" t="b">
        <v>1</v>
      </c>
      <c r="AW75" s="78" t="s">
        <v>1695</v>
      </c>
      <c r="AX75" s="83" t="s">
        <v>1768</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305</v>
      </c>
      <c r="B76" s="65"/>
      <c r="C76" s="65" t="s">
        <v>64</v>
      </c>
      <c r="D76" s="66">
        <v>176.7599534276937</v>
      </c>
      <c r="E76" s="68"/>
      <c r="F76" s="100" t="s">
        <v>1634</v>
      </c>
      <c r="G76" s="65"/>
      <c r="H76" s="69" t="s">
        <v>305</v>
      </c>
      <c r="I76" s="70"/>
      <c r="J76" s="70"/>
      <c r="K76" s="69" t="s">
        <v>1922</v>
      </c>
      <c r="L76" s="73">
        <v>1</v>
      </c>
      <c r="M76" s="74">
        <v>1435.209716796875</v>
      </c>
      <c r="N76" s="74">
        <v>6326.81005859375</v>
      </c>
      <c r="O76" s="75"/>
      <c r="P76" s="76"/>
      <c r="Q76" s="76"/>
      <c r="R76" s="86"/>
      <c r="S76" s="48">
        <v>1</v>
      </c>
      <c r="T76" s="48">
        <v>0</v>
      </c>
      <c r="U76" s="49">
        <v>0</v>
      </c>
      <c r="V76" s="49">
        <v>0.003448</v>
      </c>
      <c r="W76" s="49">
        <v>0.009685</v>
      </c>
      <c r="X76" s="49">
        <v>0.459948</v>
      </c>
      <c r="Y76" s="49">
        <v>0</v>
      </c>
      <c r="Z76" s="49">
        <v>0</v>
      </c>
      <c r="AA76" s="71">
        <v>76</v>
      </c>
      <c r="AB76" s="71"/>
      <c r="AC76" s="72"/>
      <c r="AD76" s="78" t="s">
        <v>1047</v>
      </c>
      <c r="AE76" s="78">
        <v>983</v>
      </c>
      <c r="AF76" s="78">
        <v>6280</v>
      </c>
      <c r="AG76" s="78">
        <v>10694</v>
      </c>
      <c r="AH76" s="78">
        <v>4576</v>
      </c>
      <c r="AI76" s="78"/>
      <c r="AJ76" s="78" t="s">
        <v>1191</v>
      </c>
      <c r="AK76" s="78" t="s">
        <v>1319</v>
      </c>
      <c r="AL76" s="83" t="s">
        <v>1404</v>
      </c>
      <c r="AM76" s="78"/>
      <c r="AN76" s="80">
        <v>39589.04121527778</v>
      </c>
      <c r="AO76" s="83" t="s">
        <v>1525</v>
      </c>
      <c r="AP76" s="78" t="b">
        <v>0</v>
      </c>
      <c r="AQ76" s="78" t="b">
        <v>0</v>
      </c>
      <c r="AR76" s="78" t="b">
        <v>1</v>
      </c>
      <c r="AS76" s="78"/>
      <c r="AT76" s="78">
        <v>507</v>
      </c>
      <c r="AU76" s="83" t="s">
        <v>1607</v>
      </c>
      <c r="AV76" s="78" t="b">
        <v>1</v>
      </c>
      <c r="AW76" s="78" t="s">
        <v>1695</v>
      </c>
      <c r="AX76" s="83" t="s">
        <v>1769</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306</v>
      </c>
      <c r="B77" s="65"/>
      <c r="C77" s="65" t="s">
        <v>64</v>
      </c>
      <c r="D77" s="66">
        <v>162.06347861461416</v>
      </c>
      <c r="E77" s="68"/>
      <c r="F77" s="100" t="s">
        <v>1635</v>
      </c>
      <c r="G77" s="65"/>
      <c r="H77" s="69" t="s">
        <v>306</v>
      </c>
      <c r="I77" s="70"/>
      <c r="J77" s="70"/>
      <c r="K77" s="69" t="s">
        <v>1923</v>
      </c>
      <c r="L77" s="73">
        <v>1</v>
      </c>
      <c r="M77" s="74">
        <v>2950.906982421875</v>
      </c>
      <c r="N77" s="74">
        <v>7265.04931640625</v>
      </c>
      <c r="O77" s="75"/>
      <c r="P77" s="76"/>
      <c r="Q77" s="76"/>
      <c r="R77" s="86"/>
      <c r="S77" s="48">
        <v>1</v>
      </c>
      <c r="T77" s="48">
        <v>0</v>
      </c>
      <c r="U77" s="49">
        <v>0</v>
      </c>
      <c r="V77" s="49">
        <v>0.003448</v>
      </c>
      <c r="W77" s="49">
        <v>0.009685</v>
      </c>
      <c r="X77" s="49">
        <v>0.459948</v>
      </c>
      <c r="Y77" s="49">
        <v>0</v>
      </c>
      <c r="Z77" s="49">
        <v>0</v>
      </c>
      <c r="AA77" s="71">
        <v>77</v>
      </c>
      <c r="AB77" s="71"/>
      <c r="AC77" s="72"/>
      <c r="AD77" s="78" t="s">
        <v>1048</v>
      </c>
      <c r="AE77" s="78">
        <v>290</v>
      </c>
      <c r="AF77" s="78">
        <v>29</v>
      </c>
      <c r="AG77" s="78">
        <v>4</v>
      </c>
      <c r="AH77" s="78">
        <v>0</v>
      </c>
      <c r="AI77" s="78"/>
      <c r="AJ77" s="78" t="s">
        <v>1192</v>
      </c>
      <c r="AK77" s="78" t="s">
        <v>1320</v>
      </c>
      <c r="AL77" s="83" t="s">
        <v>1405</v>
      </c>
      <c r="AM77" s="78"/>
      <c r="AN77" s="80">
        <v>43705.59875</v>
      </c>
      <c r="AO77" s="83" t="s">
        <v>1526</v>
      </c>
      <c r="AP77" s="78" t="b">
        <v>1</v>
      </c>
      <c r="AQ77" s="78" t="b">
        <v>0</v>
      </c>
      <c r="AR77" s="78" t="b">
        <v>0</v>
      </c>
      <c r="AS77" s="78"/>
      <c r="AT77" s="78">
        <v>8</v>
      </c>
      <c r="AU77" s="78"/>
      <c r="AV77" s="78" t="b">
        <v>0</v>
      </c>
      <c r="AW77" s="78" t="s">
        <v>1695</v>
      </c>
      <c r="AX77" s="83" t="s">
        <v>1770</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307</v>
      </c>
      <c r="B78" s="65"/>
      <c r="C78" s="65" t="s">
        <v>64</v>
      </c>
      <c r="D78" s="66">
        <v>190.4525257059492</v>
      </c>
      <c r="E78" s="68"/>
      <c r="F78" s="100" t="s">
        <v>1636</v>
      </c>
      <c r="G78" s="65"/>
      <c r="H78" s="69" t="s">
        <v>307</v>
      </c>
      <c r="I78" s="70"/>
      <c r="J78" s="70"/>
      <c r="K78" s="69" t="s">
        <v>1924</v>
      </c>
      <c r="L78" s="73">
        <v>1</v>
      </c>
      <c r="M78" s="74">
        <v>1980.802978515625</v>
      </c>
      <c r="N78" s="74">
        <v>9488.2412109375</v>
      </c>
      <c r="O78" s="75"/>
      <c r="P78" s="76"/>
      <c r="Q78" s="76"/>
      <c r="R78" s="86"/>
      <c r="S78" s="48">
        <v>1</v>
      </c>
      <c r="T78" s="48">
        <v>0</v>
      </c>
      <c r="U78" s="49">
        <v>0</v>
      </c>
      <c r="V78" s="49">
        <v>0.003448</v>
      </c>
      <c r="W78" s="49">
        <v>0.009685</v>
      </c>
      <c r="X78" s="49">
        <v>0.459948</v>
      </c>
      <c r="Y78" s="49">
        <v>0</v>
      </c>
      <c r="Z78" s="49">
        <v>0</v>
      </c>
      <c r="AA78" s="71">
        <v>78</v>
      </c>
      <c r="AB78" s="71"/>
      <c r="AC78" s="72"/>
      <c r="AD78" s="78" t="s">
        <v>1049</v>
      </c>
      <c r="AE78" s="78">
        <v>1139</v>
      </c>
      <c r="AF78" s="78">
        <v>12104</v>
      </c>
      <c r="AG78" s="78">
        <v>6967</v>
      </c>
      <c r="AH78" s="78">
        <v>1035</v>
      </c>
      <c r="AI78" s="78"/>
      <c r="AJ78" s="78" t="s">
        <v>1193</v>
      </c>
      <c r="AK78" s="78" t="s">
        <v>1321</v>
      </c>
      <c r="AL78" s="83" t="s">
        <v>1406</v>
      </c>
      <c r="AM78" s="78"/>
      <c r="AN78" s="80">
        <v>40077.87695601852</v>
      </c>
      <c r="AO78" s="83" t="s">
        <v>1527</v>
      </c>
      <c r="AP78" s="78" t="b">
        <v>0</v>
      </c>
      <c r="AQ78" s="78" t="b">
        <v>0</v>
      </c>
      <c r="AR78" s="78" t="b">
        <v>1</v>
      </c>
      <c r="AS78" s="78" t="s">
        <v>922</v>
      </c>
      <c r="AT78" s="78">
        <v>376</v>
      </c>
      <c r="AU78" s="83" t="s">
        <v>1609</v>
      </c>
      <c r="AV78" s="78" t="b">
        <v>1</v>
      </c>
      <c r="AW78" s="78" t="s">
        <v>1695</v>
      </c>
      <c r="AX78" s="83" t="s">
        <v>1771</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308</v>
      </c>
      <c r="B79" s="65"/>
      <c r="C79" s="65" t="s">
        <v>64</v>
      </c>
      <c r="D79" s="66">
        <v>173.24747008570986</v>
      </c>
      <c r="E79" s="68"/>
      <c r="F79" s="100" t="s">
        <v>1637</v>
      </c>
      <c r="G79" s="65"/>
      <c r="H79" s="69" t="s">
        <v>308</v>
      </c>
      <c r="I79" s="70"/>
      <c r="J79" s="70"/>
      <c r="K79" s="69" t="s">
        <v>1925</v>
      </c>
      <c r="L79" s="73">
        <v>1</v>
      </c>
      <c r="M79" s="74">
        <v>269.2898864746094</v>
      </c>
      <c r="N79" s="74">
        <v>5624.23388671875</v>
      </c>
      <c r="O79" s="75"/>
      <c r="P79" s="76"/>
      <c r="Q79" s="76"/>
      <c r="R79" s="86"/>
      <c r="S79" s="48">
        <v>1</v>
      </c>
      <c r="T79" s="48">
        <v>0</v>
      </c>
      <c r="U79" s="49">
        <v>0</v>
      </c>
      <c r="V79" s="49">
        <v>0.003448</v>
      </c>
      <c r="W79" s="49">
        <v>0.009685</v>
      </c>
      <c r="X79" s="49">
        <v>0.459948</v>
      </c>
      <c r="Y79" s="49">
        <v>0</v>
      </c>
      <c r="Z79" s="49">
        <v>0</v>
      </c>
      <c r="AA79" s="71">
        <v>79</v>
      </c>
      <c r="AB79" s="71"/>
      <c r="AC79" s="72"/>
      <c r="AD79" s="78" t="s">
        <v>1050</v>
      </c>
      <c r="AE79" s="78">
        <v>343</v>
      </c>
      <c r="AF79" s="78">
        <v>4786</v>
      </c>
      <c r="AG79" s="78">
        <v>1561</v>
      </c>
      <c r="AH79" s="78">
        <v>321</v>
      </c>
      <c r="AI79" s="78"/>
      <c r="AJ79" s="78" t="s">
        <v>1194</v>
      </c>
      <c r="AK79" s="78" t="s">
        <v>1322</v>
      </c>
      <c r="AL79" s="83" t="s">
        <v>1407</v>
      </c>
      <c r="AM79" s="78"/>
      <c r="AN79" s="80">
        <v>41886.531006944446</v>
      </c>
      <c r="AO79" s="83" t="s">
        <v>1528</v>
      </c>
      <c r="AP79" s="78" t="b">
        <v>0</v>
      </c>
      <c r="AQ79" s="78" t="b">
        <v>0</v>
      </c>
      <c r="AR79" s="78" t="b">
        <v>1</v>
      </c>
      <c r="AS79" s="78"/>
      <c r="AT79" s="78">
        <v>128</v>
      </c>
      <c r="AU79" s="83" t="s">
        <v>1600</v>
      </c>
      <c r="AV79" s="78" t="b">
        <v>1</v>
      </c>
      <c r="AW79" s="78" t="s">
        <v>1695</v>
      </c>
      <c r="AX79" s="83" t="s">
        <v>1772</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309</v>
      </c>
      <c r="B80" s="65"/>
      <c r="C80" s="65" t="s">
        <v>64</v>
      </c>
      <c r="D80" s="66">
        <v>185.49414058664271</v>
      </c>
      <c r="E80" s="68"/>
      <c r="F80" s="100" t="s">
        <v>1638</v>
      </c>
      <c r="G80" s="65"/>
      <c r="H80" s="69" t="s">
        <v>309</v>
      </c>
      <c r="I80" s="70"/>
      <c r="J80" s="70"/>
      <c r="K80" s="69" t="s">
        <v>1926</v>
      </c>
      <c r="L80" s="73">
        <v>1</v>
      </c>
      <c r="M80" s="74">
        <v>1206.2342529296875</v>
      </c>
      <c r="N80" s="74">
        <v>1035.47705078125</v>
      </c>
      <c r="O80" s="75"/>
      <c r="P80" s="76"/>
      <c r="Q80" s="76"/>
      <c r="R80" s="86"/>
      <c r="S80" s="48">
        <v>1</v>
      </c>
      <c r="T80" s="48">
        <v>0</v>
      </c>
      <c r="U80" s="49">
        <v>0</v>
      </c>
      <c r="V80" s="49">
        <v>0.003448</v>
      </c>
      <c r="W80" s="49">
        <v>0.009685</v>
      </c>
      <c r="X80" s="49">
        <v>0.459948</v>
      </c>
      <c r="Y80" s="49">
        <v>0</v>
      </c>
      <c r="Z80" s="49">
        <v>0</v>
      </c>
      <c r="AA80" s="71">
        <v>80</v>
      </c>
      <c r="AB80" s="71"/>
      <c r="AC80" s="72"/>
      <c r="AD80" s="78" t="s">
        <v>1051</v>
      </c>
      <c r="AE80" s="78">
        <v>4818</v>
      </c>
      <c r="AF80" s="78">
        <v>9995</v>
      </c>
      <c r="AG80" s="78">
        <v>18312</v>
      </c>
      <c r="AH80" s="78">
        <v>8600</v>
      </c>
      <c r="AI80" s="78"/>
      <c r="AJ80" s="78" t="s">
        <v>1195</v>
      </c>
      <c r="AK80" s="78" t="s">
        <v>1323</v>
      </c>
      <c r="AL80" s="83" t="s">
        <v>1408</v>
      </c>
      <c r="AM80" s="78"/>
      <c r="AN80" s="80">
        <v>40855.9637037037</v>
      </c>
      <c r="AO80" s="83" t="s">
        <v>1529</v>
      </c>
      <c r="AP80" s="78" t="b">
        <v>0</v>
      </c>
      <c r="AQ80" s="78" t="b">
        <v>0</v>
      </c>
      <c r="AR80" s="78" t="b">
        <v>0</v>
      </c>
      <c r="AS80" s="78"/>
      <c r="AT80" s="78">
        <v>260</v>
      </c>
      <c r="AU80" s="83" t="s">
        <v>1597</v>
      </c>
      <c r="AV80" s="78" t="b">
        <v>1</v>
      </c>
      <c r="AW80" s="78" t="s">
        <v>1695</v>
      </c>
      <c r="AX80" s="83" t="s">
        <v>1773</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310</v>
      </c>
      <c r="B81" s="65"/>
      <c r="C81" s="65" t="s">
        <v>64</v>
      </c>
      <c r="D81" s="66">
        <v>190.23622820430091</v>
      </c>
      <c r="E81" s="68"/>
      <c r="F81" s="100" t="s">
        <v>1639</v>
      </c>
      <c r="G81" s="65"/>
      <c r="H81" s="69" t="s">
        <v>310</v>
      </c>
      <c r="I81" s="70"/>
      <c r="J81" s="70"/>
      <c r="K81" s="69" t="s">
        <v>1927</v>
      </c>
      <c r="L81" s="73">
        <v>1</v>
      </c>
      <c r="M81" s="74">
        <v>353.3868103027344</v>
      </c>
      <c r="N81" s="74">
        <v>3542.775390625</v>
      </c>
      <c r="O81" s="75"/>
      <c r="P81" s="76"/>
      <c r="Q81" s="76"/>
      <c r="R81" s="86"/>
      <c r="S81" s="48">
        <v>1</v>
      </c>
      <c r="T81" s="48">
        <v>0</v>
      </c>
      <c r="U81" s="49">
        <v>0</v>
      </c>
      <c r="V81" s="49">
        <v>0.003448</v>
      </c>
      <c r="W81" s="49">
        <v>0.009685</v>
      </c>
      <c r="X81" s="49">
        <v>0.459948</v>
      </c>
      <c r="Y81" s="49">
        <v>0</v>
      </c>
      <c r="Z81" s="49">
        <v>0</v>
      </c>
      <c r="AA81" s="71">
        <v>81</v>
      </c>
      <c r="AB81" s="71"/>
      <c r="AC81" s="72"/>
      <c r="AD81" s="78" t="s">
        <v>1052</v>
      </c>
      <c r="AE81" s="78">
        <v>4456</v>
      </c>
      <c r="AF81" s="78">
        <v>12012</v>
      </c>
      <c r="AG81" s="78">
        <v>15058</v>
      </c>
      <c r="AH81" s="78">
        <v>20776</v>
      </c>
      <c r="AI81" s="78"/>
      <c r="AJ81" s="78" t="s">
        <v>1196</v>
      </c>
      <c r="AK81" s="78" t="s">
        <v>949</v>
      </c>
      <c r="AL81" s="83" t="s">
        <v>1409</v>
      </c>
      <c r="AM81" s="78"/>
      <c r="AN81" s="80">
        <v>40351.799467592595</v>
      </c>
      <c r="AO81" s="83" t="s">
        <v>1530</v>
      </c>
      <c r="AP81" s="78" t="b">
        <v>0</v>
      </c>
      <c r="AQ81" s="78" t="b">
        <v>0</v>
      </c>
      <c r="AR81" s="78" t="b">
        <v>1</v>
      </c>
      <c r="AS81" s="78"/>
      <c r="AT81" s="78">
        <v>344</v>
      </c>
      <c r="AU81" s="83" t="s">
        <v>1597</v>
      </c>
      <c r="AV81" s="78" t="b">
        <v>1</v>
      </c>
      <c r="AW81" s="78" t="s">
        <v>1695</v>
      </c>
      <c r="AX81" s="83" t="s">
        <v>1774</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311</v>
      </c>
      <c r="B82" s="65"/>
      <c r="C82" s="65" t="s">
        <v>64</v>
      </c>
      <c r="D82" s="66">
        <v>468.52177255320044</v>
      </c>
      <c r="E82" s="68"/>
      <c r="F82" s="100" t="s">
        <v>1640</v>
      </c>
      <c r="G82" s="65"/>
      <c r="H82" s="69" t="s">
        <v>311</v>
      </c>
      <c r="I82" s="70"/>
      <c r="J82" s="70"/>
      <c r="K82" s="69" t="s">
        <v>1928</v>
      </c>
      <c r="L82" s="73">
        <v>1</v>
      </c>
      <c r="M82" s="74">
        <v>3128.94482421875</v>
      </c>
      <c r="N82" s="74">
        <v>2843.76953125</v>
      </c>
      <c r="O82" s="75"/>
      <c r="P82" s="76"/>
      <c r="Q82" s="76"/>
      <c r="R82" s="86"/>
      <c r="S82" s="48">
        <v>1</v>
      </c>
      <c r="T82" s="48">
        <v>0</v>
      </c>
      <c r="U82" s="49">
        <v>0</v>
      </c>
      <c r="V82" s="49">
        <v>0.003448</v>
      </c>
      <c r="W82" s="49">
        <v>0.009685</v>
      </c>
      <c r="X82" s="49">
        <v>0.459948</v>
      </c>
      <c r="Y82" s="49">
        <v>0</v>
      </c>
      <c r="Z82" s="49">
        <v>0</v>
      </c>
      <c r="AA82" s="71">
        <v>82</v>
      </c>
      <c r="AB82" s="71"/>
      <c r="AC82" s="72"/>
      <c r="AD82" s="78" t="s">
        <v>1053</v>
      </c>
      <c r="AE82" s="78">
        <v>7089</v>
      </c>
      <c r="AF82" s="78">
        <v>130378</v>
      </c>
      <c r="AG82" s="78">
        <v>66022</v>
      </c>
      <c r="AH82" s="78">
        <v>71850</v>
      </c>
      <c r="AI82" s="78"/>
      <c r="AJ82" s="78" t="s">
        <v>1197</v>
      </c>
      <c r="AK82" s="78" t="s">
        <v>1324</v>
      </c>
      <c r="AL82" s="83" t="s">
        <v>1410</v>
      </c>
      <c r="AM82" s="78"/>
      <c r="AN82" s="80">
        <v>40303.04802083333</v>
      </c>
      <c r="AO82" s="83" t="s">
        <v>1531</v>
      </c>
      <c r="AP82" s="78" t="b">
        <v>0</v>
      </c>
      <c r="AQ82" s="78" t="b">
        <v>0</v>
      </c>
      <c r="AR82" s="78" t="b">
        <v>1</v>
      </c>
      <c r="AS82" s="78"/>
      <c r="AT82" s="78">
        <v>1474</v>
      </c>
      <c r="AU82" s="83" t="s">
        <v>1597</v>
      </c>
      <c r="AV82" s="78" t="b">
        <v>1</v>
      </c>
      <c r="AW82" s="78" t="s">
        <v>1695</v>
      </c>
      <c r="AX82" s="83" t="s">
        <v>1775</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312</v>
      </c>
      <c r="B83" s="65"/>
      <c r="C83" s="65" t="s">
        <v>64</v>
      </c>
      <c r="D83" s="66">
        <v>173.22866160730567</v>
      </c>
      <c r="E83" s="68"/>
      <c r="F83" s="100" t="s">
        <v>1641</v>
      </c>
      <c r="G83" s="65"/>
      <c r="H83" s="69" t="s">
        <v>312</v>
      </c>
      <c r="I83" s="70"/>
      <c r="J83" s="70"/>
      <c r="K83" s="69" t="s">
        <v>1929</v>
      </c>
      <c r="L83" s="73">
        <v>1</v>
      </c>
      <c r="M83" s="74">
        <v>2334.267333984375</v>
      </c>
      <c r="N83" s="74">
        <v>1795.386474609375</v>
      </c>
      <c r="O83" s="75"/>
      <c r="P83" s="76"/>
      <c r="Q83" s="76"/>
      <c r="R83" s="86"/>
      <c r="S83" s="48">
        <v>1</v>
      </c>
      <c r="T83" s="48">
        <v>0</v>
      </c>
      <c r="U83" s="49">
        <v>0</v>
      </c>
      <c r="V83" s="49">
        <v>0.003448</v>
      </c>
      <c r="W83" s="49">
        <v>0.009685</v>
      </c>
      <c r="X83" s="49">
        <v>0.459948</v>
      </c>
      <c r="Y83" s="49">
        <v>0</v>
      </c>
      <c r="Z83" s="49">
        <v>0</v>
      </c>
      <c r="AA83" s="71">
        <v>83</v>
      </c>
      <c r="AB83" s="71"/>
      <c r="AC83" s="72"/>
      <c r="AD83" s="78" t="s">
        <v>1054</v>
      </c>
      <c r="AE83" s="78">
        <v>1821</v>
      </c>
      <c r="AF83" s="78">
        <v>4778</v>
      </c>
      <c r="AG83" s="78">
        <v>18573</v>
      </c>
      <c r="AH83" s="78">
        <v>11762</v>
      </c>
      <c r="AI83" s="78"/>
      <c r="AJ83" s="78" t="s">
        <v>1198</v>
      </c>
      <c r="AK83" s="78" t="s">
        <v>1325</v>
      </c>
      <c r="AL83" s="83" t="s">
        <v>1411</v>
      </c>
      <c r="AM83" s="78"/>
      <c r="AN83" s="80">
        <v>40003.00540509259</v>
      </c>
      <c r="AO83" s="83" t="s">
        <v>1532</v>
      </c>
      <c r="AP83" s="78" t="b">
        <v>0</v>
      </c>
      <c r="AQ83" s="78" t="b">
        <v>0</v>
      </c>
      <c r="AR83" s="78" t="b">
        <v>1</v>
      </c>
      <c r="AS83" s="78"/>
      <c r="AT83" s="78">
        <v>77</v>
      </c>
      <c r="AU83" s="83" t="s">
        <v>1610</v>
      </c>
      <c r="AV83" s="78" t="b">
        <v>0</v>
      </c>
      <c r="AW83" s="78" t="s">
        <v>1695</v>
      </c>
      <c r="AX83" s="83" t="s">
        <v>1776</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313</v>
      </c>
      <c r="B84" s="65"/>
      <c r="C84" s="65" t="s">
        <v>64</v>
      </c>
      <c r="D84" s="66">
        <v>208.51336709357946</v>
      </c>
      <c r="E84" s="68"/>
      <c r="F84" s="100" t="s">
        <v>1642</v>
      </c>
      <c r="G84" s="65"/>
      <c r="H84" s="69" t="s">
        <v>313</v>
      </c>
      <c r="I84" s="70"/>
      <c r="J84" s="70"/>
      <c r="K84" s="69" t="s">
        <v>1930</v>
      </c>
      <c r="L84" s="73">
        <v>1</v>
      </c>
      <c r="M84" s="74">
        <v>1589.570068359375</v>
      </c>
      <c r="N84" s="74">
        <v>976.9515991210938</v>
      </c>
      <c r="O84" s="75"/>
      <c r="P84" s="76"/>
      <c r="Q84" s="76"/>
      <c r="R84" s="86"/>
      <c r="S84" s="48">
        <v>1</v>
      </c>
      <c r="T84" s="48">
        <v>0</v>
      </c>
      <c r="U84" s="49">
        <v>0</v>
      </c>
      <c r="V84" s="49">
        <v>0.003448</v>
      </c>
      <c r="W84" s="49">
        <v>0.009685</v>
      </c>
      <c r="X84" s="49">
        <v>0.459948</v>
      </c>
      <c r="Y84" s="49">
        <v>0</v>
      </c>
      <c r="Z84" s="49">
        <v>0</v>
      </c>
      <c r="AA84" s="71">
        <v>84</v>
      </c>
      <c r="AB84" s="71"/>
      <c r="AC84" s="72"/>
      <c r="AD84" s="78" t="s">
        <v>1055</v>
      </c>
      <c r="AE84" s="78">
        <v>6420</v>
      </c>
      <c r="AF84" s="78">
        <v>19786</v>
      </c>
      <c r="AG84" s="78">
        <v>71425</v>
      </c>
      <c r="AH84" s="78">
        <v>12223</v>
      </c>
      <c r="AI84" s="78"/>
      <c r="AJ84" s="78" t="s">
        <v>1199</v>
      </c>
      <c r="AK84" s="78" t="s">
        <v>949</v>
      </c>
      <c r="AL84" s="83" t="s">
        <v>1412</v>
      </c>
      <c r="AM84" s="78"/>
      <c r="AN84" s="80">
        <v>40117.98054398148</v>
      </c>
      <c r="AO84" s="83" t="s">
        <v>1533</v>
      </c>
      <c r="AP84" s="78" t="b">
        <v>0</v>
      </c>
      <c r="AQ84" s="78" t="b">
        <v>0</v>
      </c>
      <c r="AR84" s="78" t="b">
        <v>1</v>
      </c>
      <c r="AS84" s="78"/>
      <c r="AT84" s="78">
        <v>480</v>
      </c>
      <c r="AU84" s="83" t="s">
        <v>1597</v>
      </c>
      <c r="AV84" s="78" t="b">
        <v>1</v>
      </c>
      <c r="AW84" s="78" t="s">
        <v>1695</v>
      </c>
      <c r="AX84" s="83" t="s">
        <v>1777</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314</v>
      </c>
      <c r="B85" s="65"/>
      <c r="C85" s="65" t="s">
        <v>64</v>
      </c>
      <c r="D85" s="66">
        <v>162.811115631181</v>
      </c>
      <c r="E85" s="68"/>
      <c r="F85" s="100" t="s">
        <v>1643</v>
      </c>
      <c r="G85" s="65"/>
      <c r="H85" s="69" t="s">
        <v>314</v>
      </c>
      <c r="I85" s="70"/>
      <c r="J85" s="70"/>
      <c r="K85" s="69" t="s">
        <v>1931</v>
      </c>
      <c r="L85" s="73">
        <v>1</v>
      </c>
      <c r="M85" s="74">
        <v>2704.324462890625</v>
      </c>
      <c r="N85" s="74">
        <v>610.8806762695312</v>
      </c>
      <c r="O85" s="75"/>
      <c r="P85" s="76"/>
      <c r="Q85" s="76"/>
      <c r="R85" s="86"/>
      <c r="S85" s="48">
        <v>1</v>
      </c>
      <c r="T85" s="48">
        <v>0</v>
      </c>
      <c r="U85" s="49">
        <v>0</v>
      </c>
      <c r="V85" s="49">
        <v>0.003448</v>
      </c>
      <c r="W85" s="49">
        <v>0.009685</v>
      </c>
      <c r="X85" s="49">
        <v>0.459948</v>
      </c>
      <c r="Y85" s="49">
        <v>0</v>
      </c>
      <c r="Z85" s="49">
        <v>0</v>
      </c>
      <c r="AA85" s="71">
        <v>85</v>
      </c>
      <c r="AB85" s="71"/>
      <c r="AC85" s="72"/>
      <c r="AD85" s="78" t="s">
        <v>1056</v>
      </c>
      <c r="AE85" s="78">
        <v>844</v>
      </c>
      <c r="AF85" s="78">
        <v>347</v>
      </c>
      <c r="AG85" s="78">
        <v>372</v>
      </c>
      <c r="AH85" s="78">
        <v>760</v>
      </c>
      <c r="AI85" s="78"/>
      <c r="AJ85" s="78" t="s">
        <v>1200</v>
      </c>
      <c r="AK85" s="78" t="s">
        <v>1326</v>
      </c>
      <c r="AL85" s="78"/>
      <c r="AM85" s="78"/>
      <c r="AN85" s="80">
        <v>40063.70821759259</v>
      </c>
      <c r="AO85" s="83" t="s">
        <v>1534</v>
      </c>
      <c r="AP85" s="78" t="b">
        <v>0</v>
      </c>
      <c r="AQ85" s="78" t="b">
        <v>0</v>
      </c>
      <c r="AR85" s="78" t="b">
        <v>0</v>
      </c>
      <c r="AS85" s="78" t="s">
        <v>922</v>
      </c>
      <c r="AT85" s="78">
        <v>2</v>
      </c>
      <c r="AU85" s="83" t="s">
        <v>1609</v>
      </c>
      <c r="AV85" s="78" t="b">
        <v>0</v>
      </c>
      <c r="AW85" s="78" t="s">
        <v>1695</v>
      </c>
      <c r="AX85" s="83" t="s">
        <v>1778</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315</v>
      </c>
      <c r="B86" s="65"/>
      <c r="C86" s="65" t="s">
        <v>64</v>
      </c>
      <c r="D86" s="66">
        <v>164.01015612944857</v>
      </c>
      <c r="E86" s="68"/>
      <c r="F86" s="100" t="s">
        <v>1644</v>
      </c>
      <c r="G86" s="65"/>
      <c r="H86" s="69" t="s">
        <v>315</v>
      </c>
      <c r="I86" s="70"/>
      <c r="J86" s="70"/>
      <c r="K86" s="69" t="s">
        <v>1932</v>
      </c>
      <c r="L86" s="73">
        <v>1</v>
      </c>
      <c r="M86" s="74">
        <v>3821.1923828125</v>
      </c>
      <c r="N86" s="74">
        <v>5365.4130859375</v>
      </c>
      <c r="O86" s="75"/>
      <c r="P86" s="76"/>
      <c r="Q86" s="76"/>
      <c r="R86" s="86"/>
      <c r="S86" s="48">
        <v>1</v>
      </c>
      <c r="T86" s="48">
        <v>0</v>
      </c>
      <c r="U86" s="49">
        <v>0</v>
      </c>
      <c r="V86" s="49">
        <v>0.003448</v>
      </c>
      <c r="W86" s="49">
        <v>0.009685</v>
      </c>
      <c r="X86" s="49">
        <v>0.459948</v>
      </c>
      <c r="Y86" s="49">
        <v>0</v>
      </c>
      <c r="Z86" s="49">
        <v>0</v>
      </c>
      <c r="AA86" s="71">
        <v>86</v>
      </c>
      <c r="AB86" s="71"/>
      <c r="AC86" s="72"/>
      <c r="AD86" s="78" t="s">
        <v>1057</v>
      </c>
      <c r="AE86" s="78">
        <v>1190</v>
      </c>
      <c r="AF86" s="78">
        <v>857</v>
      </c>
      <c r="AG86" s="78">
        <v>1467</v>
      </c>
      <c r="AH86" s="78">
        <v>1769</v>
      </c>
      <c r="AI86" s="78"/>
      <c r="AJ86" s="78" t="s">
        <v>1201</v>
      </c>
      <c r="AK86" s="78" t="s">
        <v>1327</v>
      </c>
      <c r="AL86" s="83" t="s">
        <v>1413</v>
      </c>
      <c r="AM86" s="78"/>
      <c r="AN86" s="80">
        <v>42936.745046296295</v>
      </c>
      <c r="AO86" s="78"/>
      <c r="AP86" s="78" t="b">
        <v>0</v>
      </c>
      <c r="AQ86" s="78" t="b">
        <v>0</v>
      </c>
      <c r="AR86" s="78" t="b">
        <v>1</v>
      </c>
      <c r="AS86" s="78"/>
      <c r="AT86" s="78">
        <v>15</v>
      </c>
      <c r="AU86" s="83" t="s">
        <v>1597</v>
      </c>
      <c r="AV86" s="78" t="b">
        <v>0</v>
      </c>
      <c r="AW86" s="78" t="s">
        <v>1695</v>
      </c>
      <c r="AX86" s="83" t="s">
        <v>1779</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316</v>
      </c>
      <c r="B87" s="65"/>
      <c r="C87" s="65" t="s">
        <v>64</v>
      </c>
      <c r="D87" s="66">
        <v>177.81557927812926</v>
      </c>
      <c r="E87" s="68"/>
      <c r="F87" s="100" t="s">
        <v>1645</v>
      </c>
      <c r="G87" s="65"/>
      <c r="H87" s="69" t="s">
        <v>316</v>
      </c>
      <c r="I87" s="70"/>
      <c r="J87" s="70"/>
      <c r="K87" s="69" t="s">
        <v>1933</v>
      </c>
      <c r="L87" s="73">
        <v>1</v>
      </c>
      <c r="M87" s="74">
        <v>3115.088134765625</v>
      </c>
      <c r="N87" s="74">
        <v>8574.9619140625</v>
      </c>
      <c r="O87" s="75"/>
      <c r="P87" s="76"/>
      <c r="Q87" s="76"/>
      <c r="R87" s="86"/>
      <c r="S87" s="48">
        <v>1</v>
      </c>
      <c r="T87" s="48">
        <v>0</v>
      </c>
      <c r="U87" s="49">
        <v>0</v>
      </c>
      <c r="V87" s="49">
        <v>0.003448</v>
      </c>
      <c r="W87" s="49">
        <v>0.009685</v>
      </c>
      <c r="X87" s="49">
        <v>0.459948</v>
      </c>
      <c r="Y87" s="49">
        <v>0</v>
      </c>
      <c r="Z87" s="49">
        <v>0</v>
      </c>
      <c r="AA87" s="71">
        <v>87</v>
      </c>
      <c r="AB87" s="71"/>
      <c r="AC87" s="72"/>
      <c r="AD87" s="78" t="s">
        <v>1058</v>
      </c>
      <c r="AE87" s="78">
        <v>1656</v>
      </c>
      <c r="AF87" s="78">
        <v>6729</v>
      </c>
      <c r="AG87" s="78">
        <v>23410</v>
      </c>
      <c r="AH87" s="78">
        <v>1149</v>
      </c>
      <c r="AI87" s="78"/>
      <c r="AJ87" s="78" t="s">
        <v>1202</v>
      </c>
      <c r="AK87" s="78" t="s">
        <v>1287</v>
      </c>
      <c r="AL87" s="83" t="s">
        <v>1414</v>
      </c>
      <c r="AM87" s="78"/>
      <c r="AN87" s="80">
        <v>39945.154178240744</v>
      </c>
      <c r="AO87" s="83" t="s">
        <v>1535</v>
      </c>
      <c r="AP87" s="78" t="b">
        <v>0</v>
      </c>
      <c r="AQ87" s="78" t="b">
        <v>0</v>
      </c>
      <c r="AR87" s="78" t="b">
        <v>1</v>
      </c>
      <c r="AS87" s="78" t="s">
        <v>922</v>
      </c>
      <c r="AT87" s="78">
        <v>137</v>
      </c>
      <c r="AU87" s="83" t="s">
        <v>1597</v>
      </c>
      <c r="AV87" s="78" t="b">
        <v>1</v>
      </c>
      <c r="AW87" s="78" t="s">
        <v>1695</v>
      </c>
      <c r="AX87" s="83" t="s">
        <v>1780</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317</v>
      </c>
      <c r="B88" s="65"/>
      <c r="C88" s="65" t="s">
        <v>64</v>
      </c>
      <c r="D88" s="66">
        <v>182.64700716820738</v>
      </c>
      <c r="E88" s="68"/>
      <c r="F88" s="100" t="s">
        <v>1646</v>
      </c>
      <c r="G88" s="65"/>
      <c r="H88" s="69" t="s">
        <v>317</v>
      </c>
      <c r="I88" s="70"/>
      <c r="J88" s="70"/>
      <c r="K88" s="69" t="s">
        <v>1934</v>
      </c>
      <c r="L88" s="73">
        <v>1</v>
      </c>
      <c r="M88" s="74">
        <v>3400.123779296875</v>
      </c>
      <c r="N88" s="74">
        <v>7029.66943359375</v>
      </c>
      <c r="O88" s="75"/>
      <c r="P88" s="76"/>
      <c r="Q88" s="76"/>
      <c r="R88" s="86"/>
      <c r="S88" s="48">
        <v>1</v>
      </c>
      <c r="T88" s="48">
        <v>0</v>
      </c>
      <c r="U88" s="49">
        <v>0</v>
      </c>
      <c r="V88" s="49">
        <v>0.003448</v>
      </c>
      <c r="W88" s="49">
        <v>0.009685</v>
      </c>
      <c r="X88" s="49">
        <v>0.459948</v>
      </c>
      <c r="Y88" s="49">
        <v>0</v>
      </c>
      <c r="Z88" s="49">
        <v>0</v>
      </c>
      <c r="AA88" s="71">
        <v>88</v>
      </c>
      <c r="AB88" s="71"/>
      <c r="AC88" s="72"/>
      <c r="AD88" s="78" t="s">
        <v>1059</v>
      </c>
      <c r="AE88" s="78">
        <v>2649</v>
      </c>
      <c r="AF88" s="78">
        <v>8784</v>
      </c>
      <c r="AG88" s="78">
        <v>31873</v>
      </c>
      <c r="AH88" s="78">
        <v>1843</v>
      </c>
      <c r="AI88" s="78"/>
      <c r="AJ88" s="78" t="s">
        <v>1203</v>
      </c>
      <c r="AK88" s="78" t="s">
        <v>1274</v>
      </c>
      <c r="AL88" s="83" t="s">
        <v>1415</v>
      </c>
      <c r="AM88" s="78"/>
      <c r="AN88" s="80">
        <v>39934.59119212963</v>
      </c>
      <c r="AO88" s="83" t="s">
        <v>1536</v>
      </c>
      <c r="AP88" s="78" t="b">
        <v>0</v>
      </c>
      <c r="AQ88" s="78" t="b">
        <v>0</v>
      </c>
      <c r="AR88" s="78" t="b">
        <v>0</v>
      </c>
      <c r="AS88" s="78"/>
      <c r="AT88" s="78">
        <v>194</v>
      </c>
      <c r="AU88" s="83" t="s">
        <v>1597</v>
      </c>
      <c r="AV88" s="78" t="b">
        <v>0</v>
      </c>
      <c r="AW88" s="78" t="s">
        <v>1695</v>
      </c>
      <c r="AX88" s="83" t="s">
        <v>1781</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270</v>
      </c>
      <c r="B89" s="65"/>
      <c r="C89" s="65" t="s">
        <v>64</v>
      </c>
      <c r="D89" s="66">
        <v>164.8988567340469</v>
      </c>
      <c r="E89" s="68"/>
      <c r="F89" s="100" t="s">
        <v>626</v>
      </c>
      <c r="G89" s="65"/>
      <c r="H89" s="69" t="s">
        <v>270</v>
      </c>
      <c r="I89" s="70"/>
      <c r="J89" s="70"/>
      <c r="K89" s="69" t="s">
        <v>1935</v>
      </c>
      <c r="L89" s="73">
        <v>837.7048739626758</v>
      </c>
      <c r="M89" s="74">
        <v>4515.44775390625</v>
      </c>
      <c r="N89" s="74">
        <v>1644.020751953125</v>
      </c>
      <c r="O89" s="75"/>
      <c r="P89" s="76"/>
      <c r="Q89" s="76"/>
      <c r="R89" s="86"/>
      <c r="S89" s="48">
        <v>1</v>
      </c>
      <c r="T89" s="48">
        <v>1</v>
      </c>
      <c r="U89" s="49">
        <v>1074</v>
      </c>
      <c r="V89" s="49">
        <v>0.003774</v>
      </c>
      <c r="W89" s="49">
        <v>0.010033</v>
      </c>
      <c r="X89" s="49">
        <v>0.799756</v>
      </c>
      <c r="Y89" s="49">
        <v>0</v>
      </c>
      <c r="Z89" s="49">
        <v>0</v>
      </c>
      <c r="AA89" s="71">
        <v>89</v>
      </c>
      <c r="AB89" s="71"/>
      <c r="AC89" s="72"/>
      <c r="AD89" s="78" t="s">
        <v>1060</v>
      </c>
      <c r="AE89" s="78">
        <v>1010</v>
      </c>
      <c r="AF89" s="78">
        <v>1235</v>
      </c>
      <c r="AG89" s="78">
        <v>5778</v>
      </c>
      <c r="AH89" s="78">
        <v>7858</v>
      </c>
      <c r="AI89" s="78"/>
      <c r="AJ89" s="78" t="s">
        <v>1204</v>
      </c>
      <c r="AK89" s="78" t="s">
        <v>947</v>
      </c>
      <c r="AL89" s="83" t="s">
        <v>1416</v>
      </c>
      <c r="AM89" s="78"/>
      <c r="AN89" s="80">
        <v>41144.975324074076</v>
      </c>
      <c r="AO89" s="83" t="s">
        <v>1537</v>
      </c>
      <c r="AP89" s="78" t="b">
        <v>1</v>
      </c>
      <c r="AQ89" s="78" t="b">
        <v>0</v>
      </c>
      <c r="AR89" s="78" t="b">
        <v>0</v>
      </c>
      <c r="AS89" s="78"/>
      <c r="AT89" s="78">
        <v>23</v>
      </c>
      <c r="AU89" s="83" t="s">
        <v>1597</v>
      </c>
      <c r="AV89" s="78" t="b">
        <v>0</v>
      </c>
      <c r="AW89" s="78" t="s">
        <v>1695</v>
      </c>
      <c r="AX89" s="83" t="s">
        <v>1782</v>
      </c>
      <c r="AY89" s="78" t="s">
        <v>66</v>
      </c>
      <c r="AZ89" s="78" t="str">
        <f>REPLACE(INDEX(GroupVertices[Group],MATCH(Vertices[[#This Row],[Vertex]],GroupVertices[Vertex],0)),1,1,"")</f>
        <v>3</v>
      </c>
      <c r="BA89" s="48"/>
      <c r="BB89" s="48"/>
      <c r="BC89" s="48"/>
      <c r="BD89" s="48"/>
      <c r="BE89" s="48"/>
      <c r="BF89" s="48"/>
      <c r="BG89" s="116" t="s">
        <v>2480</v>
      </c>
      <c r="BH89" s="116" t="s">
        <v>2480</v>
      </c>
      <c r="BI89" s="116" t="s">
        <v>2534</v>
      </c>
      <c r="BJ89" s="116" t="s">
        <v>2534</v>
      </c>
      <c r="BK89" s="116">
        <v>0</v>
      </c>
      <c r="BL89" s="120">
        <v>0</v>
      </c>
      <c r="BM89" s="116">
        <v>0</v>
      </c>
      <c r="BN89" s="120">
        <v>0</v>
      </c>
      <c r="BO89" s="116">
        <v>0</v>
      </c>
      <c r="BP89" s="120">
        <v>0</v>
      </c>
      <c r="BQ89" s="116">
        <v>24</v>
      </c>
      <c r="BR89" s="120">
        <v>100</v>
      </c>
      <c r="BS89" s="116">
        <v>24</v>
      </c>
      <c r="BT89" s="2"/>
      <c r="BU89" s="3"/>
      <c r="BV89" s="3"/>
      <c r="BW89" s="3"/>
      <c r="BX89" s="3"/>
    </row>
    <row r="90" spans="1:76" ht="15">
      <c r="A90" s="64" t="s">
        <v>318</v>
      </c>
      <c r="B90" s="65"/>
      <c r="C90" s="65" t="s">
        <v>64</v>
      </c>
      <c r="D90" s="66">
        <v>163.7750501493961</v>
      </c>
      <c r="E90" s="68"/>
      <c r="F90" s="100" t="s">
        <v>1647</v>
      </c>
      <c r="G90" s="65"/>
      <c r="H90" s="69" t="s">
        <v>318</v>
      </c>
      <c r="I90" s="70"/>
      <c r="J90" s="70"/>
      <c r="K90" s="69" t="s">
        <v>1936</v>
      </c>
      <c r="L90" s="73">
        <v>1</v>
      </c>
      <c r="M90" s="74">
        <v>194.9122772216797</v>
      </c>
      <c r="N90" s="74">
        <v>4298.99951171875</v>
      </c>
      <c r="O90" s="75"/>
      <c r="P90" s="76"/>
      <c r="Q90" s="76"/>
      <c r="R90" s="86"/>
      <c r="S90" s="48">
        <v>1</v>
      </c>
      <c r="T90" s="48">
        <v>0</v>
      </c>
      <c r="U90" s="49">
        <v>0</v>
      </c>
      <c r="V90" s="49">
        <v>0.003448</v>
      </c>
      <c r="W90" s="49">
        <v>0.009685</v>
      </c>
      <c r="X90" s="49">
        <v>0.459948</v>
      </c>
      <c r="Y90" s="49">
        <v>0</v>
      </c>
      <c r="Z90" s="49">
        <v>0</v>
      </c>
      <c r="AA90" s="71">
        <v>90</v>
      </c>
      <c r="AB90" s="71"/>
      <c r="AC90" s="72"/>
      <c r="AD90" s="78" t="s">
        <v>1061</v>
      </c>
      <c r="AE90" s="78">
        <v>856</v>
      </c>
      <c r="AF90" s="78">
        <v>757</v>
      </c>
      <c r="AG90" s="78">
        <v>1223</v>
      </c>
      <c r="AH90" s="78">
        <v>358</v>
      </c>
      <c r="AI90" s="78"/>
      <c r="AJ90" s="78" t="s">
        <v>1205</v>
      </c>
      <c r="AK90" s="78" t="s">
        <v>949</v>
      </c>
      <c r="AL90" s="83" t="s">
        <v>1417</v>
      </c>
      <c r="AM90" s="78"/>
      <c r="AN90" s="80">
        <v>41834.05998842593</v>
      </c>
      <c r="AO90" s="83" t="s">
        <v>1538</v>
      </c>
      <c r="AP90" s="78" t="b">
        <v>1</v>
      </c>
      <c r="AQ90" s="78" t="b">
        <v>0</v>
      </c>
      <c r="AR90" s="78" t="b">
        <v>1</v>
      </c>
      <c r="AS90" s="78"/>
      <c r="AT90" s="78">
        <v>24</v>
      </c>
      <c r="AU90" s="83" t="s">
        <v>1597</v>
      </c>
      <c r="AV90" s="78" t="b">
        <v>0</v>
      </c>
      <c r="AW90" s="78" t="s">
        <v>1695</v>
      </c>
      <c r="AX90" s="83" t="s">
        <v>1783</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319</v>
      </c>
      <c r="B91" s="65"/>
      <c r="C91" s="65" t="s">
        <v>64</v>
      </c>
      <c r="D91" s="66">
        <v>194.48224220404842</v>
      </c>
      <c r="E91" s="68"/>
      <c r="F91" s="100" t="s">
        <v>1648</v>
      </c>
      <c r="G91" s="65"/>
      <c r="H91" s="69" t="s">
        <v>319</v>
      </c>
      <c r="I91" s="70"/>
      <c r="J91" s="70"/>
      <c r="K91" s="69" t="s">
        <v>1937</v>
      </c>
      <c r="L91" s="73">
        <v>1</v>
      </c>
      <c r="M91" s="74">
        <v>489.9836730957031</v>
      </c>
      <c r="N91" s="74">
        <v>2376.205078125</v>
      </c>
      <c r="O91" s="75"/>
      <c r="P91" s="76"/>
      <c r="Q91" s="76"/>
      <c r="R91" s="86"/>
      <c r="S91" s="48">
        <v>1</v>
      </c>
      <c r="T91" s="48">
        <v>0</v>
      </c>
      <c r="U91" s="49">
        <v>0</v>
      </c>
      <c r="V91" s="49">
        <v>0.003448</v>
      </c>
      <c r="W91" s="49">
        <v>0.009685</v>
      </c>
      <c r="X91" s="49">
        <v>0.459948</v>
      </c>
      <c r="Y91" s="49">
        <v>0</v>
      </c>
      <c r="Z91" s="49">
        <v>0</v>
      </c>
      <c r="AA91" s="71">
        <v>91</v>
      </c>
      <c r="AB91" s="71"/>
      <c r="AC91" s="72"/>
      <c r="AD91" s="78" t="s">
        <v>1062</v>
      </c>
      <c r="AE91" s="78">
        <v>1820</v>
      </c>
      <c r="AF91" s="78">
        <v>13818</v>
      </c>
      <c r="AG91" s="78">
        <v>9207</v>
      </c>
      <c r="AH91" s="78">
        <v>4072</v>
      </c>
      <c r="AI91" s="78"/>
      <c r="AJ91" s="78" t="s">
        <v>1206</v>
      </c>
      <c r="AK91" s="78" t="s">
        <v>1274</v>
      </c>
      <c r="AL91" s="83" t="s">
        <v>1418</v>
      </c>
      <c r="AM91" s="78"/>
      <c r="AN91" s="80">
        <v>39871.85815972222</v>
      </c>
      <c r="AO91" s="83" t="s">
        <v>1539</v>
      </c>
      <c r="AP91" s="78" t="b">
        <v>0</v>
      </c>
      <c r="AQ91" s="78" t="b">
        <v>0</v>
      </c>
      <c r="AR91" s="78" t="b">
        <v>1</v>
      </c>
      <c r="AS91" s="78"/>
      <c r="AT91" s="78">
        <v>475</v>
      </c>
      <c r="AU91" s="83" t="s">
        <v>1597</v>
      </c>
      <c r="AV91" s="78" t="b">
        <v>0</v>
      </c>
      <c r="AW91" s="78" t="s">
        <v>1695</v>
      </c>
      <c r="AX91" s="83" t="s">
        <v>1784</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320</v>
      </c>
      <c r="B92" s="65"/>
      <c r="C92" s="65" t="s">
        <v>64</v>
      </c>
      <c r="D92" s="66">
        <v>484.7417341170199</v>
      </c>
      <c r="E92" s="68"/>
      <c r="F92" s="100" t="s">
        <v>1649</v>
      </c>
      <c r="G92" s="65"/>
      <c r="H92" s="69" t="s">
        <v>320</v>
      </c>
      <c r="I92" s="70"/>
      <c r="J92" s="70"/>
      <c r="K92" s="69" t="s">
        <v>1938</v>
      </c>
      <c r="L92" s="73">
        <v>1</v>
      </c>
      <c r="M92" s="74">
        <v>552.1903686523438</v>
      </c>
      <c r="N92" s="74">
        <v>7762.97021484375</v>
      </c>
      <c r="O92" s="75"/>
      <c r="P92" s="76"/>
      <c r="Q92" s="76"/>
      <c r="R92" s="86"/>
      <c r="S92" s="48">
        <v>1</v>
      </c>
      <c r="T92" s="48">
        <v>0</v>
      </c>
      <c r="U92" s="49">
        <v>0</v>
      </c>
      <c r="V92" s="49">
        <v>0.003448</v>
      </c>
      <c r="W92" s="49">
        <v>0.009685</v>
      </c>
      <c r="X92" s="49">
        <v>0.459948</v>
      </c>
      <c r="Y92" s="49">
        <v>0</v>
      </c>
      <c r="Z92" s="49">
        <v>0</v>
      </c>
      <c r="AA92" s="71">
        <v>92</v>
      </c>
      <c r="AB92" s="71"/>
      <c r="AC92" s="72"/>
      <c r="AD92" s="78" t="s">
        <v>1063</v>
      </c>
      <c r="AE92" s="78">
        <v>807</v>
      </c>
      <c r="AF92" s="78">
        <v>137277</v>
      </c>
      <c r="AG92" s="78">
        <v>131573</v>
      </c>
      <c r="AH92" s="78">
        <v>132</v>
      </c>
      <c r="AI92" s="78"/>
      <c r="AJ92" s="78" t="s">
        <v>1207</v>
      </c>
      <c r="AK92" s="78" t="s">
        <v>1328</v>
      </c>
      <c r="AL92" s="83" t="s">
        <v>1419</v>
      </c>
      <c r="AM92" s="78"/>
      <c r="AN92" s="80">
        <v>39891.54739583333</v>
      </c>
      <c r="AO92" s="83" t="s">
        <v>1540</v>
      </c>
      <c r="AP92" s="78" t="b">
        <v>0</v>
      </c>
      <c r="AQ92" s="78" t="b">
        <v>0</v>
      </c>
      <c r="AR92" s="78" t="b">
        <v>1</v>
      </c>
      <c r="AS92" s="78"/>
      <c r="AT92" s="78">
        <v>960</v>
      </c>
      <c r="AU92" s="83" t="s">
        <v>1601</v>
      </c>
      <c r="AV92" s="78" t="b">
        <v>1</v>
      </c>
      <c r="AW92" s="78" t="s">
        <v>1695</v>
      </c>
      <c r="AX92" s="83" t="s">
        <v>1785</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321</v>
      </c>
      <c r="B93" s="65"/>
      <c r="C93" s="65" t="s">
        <v>64</v>
      </c>
      <c r="D93" s="66">
        <v>408.21238655014236</v>
      </c>
      <c r="E93" s="68"/>
      <c r="F93" s="100" t="s">
        <v>1650</v>
      </c>
      <c r="G93" s="65"/>
      <c r="H93" s="69" t="s">
        <v>321</v>
      </c>
      <c r="I93" s="70"/>
      <c r="J93" s="70"/>
      <c r="K93" s="69" t="s">
        <v>1939</v>
      </c>
      <c r="L93" s="73">
        <v>1</v>
      </c>
      <c r="M93" s="74">
        <v>936.908935546875</v>
      </c>
      <c r="N93" s="74">
        <v>7561.787109375</v>
      </c>
      <c r="O93" s="75"/>
      <c r="P93" s="76"/>
      <c r="Q93" s="76"/>
      <c r="R93" s="86"/>
      <c r="S93" s="48">
        <v>1</v>
      </c>
      <c r="T93" s="48">
        <v>0</v>
      </c>
      <c r="U93" s="49">
        <v>0</v>
      </c>
      <c r="V93" s="49">
        <v>0.003448</v>
      </c>
      <c r="W93" s="49">
        <v>0.009685</v>
      </c>
      <c r="X93" s="49">
        <v>0.459948</v>
      </c>
      <c r="Y93" s="49">
        <v>0</v>
      </c>
      <c r="Z93" s="49">
        <v>0</v>
      </c>
      <c r="AA93" s="71">
        <v>93</v>
      </c>
      <c r="AB93" s="71"/>
      <c r="AC93" s="72"/>
      <c r="AD93" s="78" t="s">
        <v>1064</v>
      </c>
      <c r="AE93" s="78">
        <v>1971</v>
      </c>
      <c r="AF93" s="78">
        <v>104726</v>
      </c>
      <c r="AG93" s="78">
        <v>64440</v>
      </c>
      <c r="AH93" s="78">
        <v>139</v>
      </c>
      <c r="AI93" s="78"/>
      <c r="AJ93" s="78" t="s">
        <v>1208</v>
      </c>
      <c r="AK93" s="78" t="s">
        <v>949</v>
      </c>
      <c r="AL93" s="83" t="s">
        <v>1420</v>
      </c>
      <c r="AM93" s="78"/>
      <c r="AN93" s="80">
        <v>39862.69886574074</v>
      </c>
      <c r="AO93" s="83" t="s">
        <v>1541</v>
      </c>
      <c r="AP93" s="78" t="b">
        <v>0</v>
      </c>
      <c r="AQ93" s="78" t="b">
        <v>0</v>
      </c>
      <c r="AR93" s="78" t="b">
        <v>0</v>
      </c>
      <c r="AS93" s="78"/>
      <c r="AT93" s="78">
        <v>862</v>
      </c>
      <c r="AU93" s="83" t="s">
        <v>1597</v>
      </c>
      <c r="AV93" s="78" t="b">
        <v>1</v>
      </c>
      <c r="AW93" s="78" t="s">
        <v>1695</v>
      </c>
      <c r="AX93" s="83" t="s">
        <v>1786</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322</v>
      </c>
      <c r="B94" s="65"/>
      <c r="C94" s="65" t="s">
        <v>64</v>
      </c>
      <c r="D94" s="66">
        <v>483.65554448917754</v>
      </c>
      <c r="E94" s="68"/>
      <c r="F94" s="100" t="s">
        <v>1651</v>
      </c>
      <c r="G94" s="65"/>
      <c r="H94" s="69" t="s">
        <v>322</v>
      </c>
      <c r="I94" s="70"/>
      <c r="J94" s="70"/>
      <c r="K94" s="69" t="s">
        <v>1940</v>
      </c>
      <c r="L94" s="73">
        <v>1</v>
      </c>
      <c r="M94" s="74">
        <v>246.26510620117188</v>
      </c>
      <c r="N94" s="74">
        <v>6286.38720703125</v>
      </c>
      <c r="O94" s="75"/>
      <c r="P94" s="76"/>
      <c r="Q94" s="76"/>
      <c r="R94" s="86"/>
      <c r="S94" s="48">
        <v>1</v>
      </c>
      <c r="T94" s="48">
        <v>0</v>
      </c>
      <c r="U94" s="49">
        <v>0</v>
      </c>
      <c r="V94" s="49">
        <v>0.003448</v>
      </c>
      <c r="W94" s="49">
        <v>0.009685</v>
      </c>
      <c r="X94" s="49">
        <v>0.459948</v>
      </c>
      <c r="Y94" s="49">
        <v>0</v>
      </c>
      <c r="Z94" s="49">
        <v>0</v>
      </c>
      <c r="AA94" s="71">
        <v>94</v>
      </c>
      <c r="AB94" s="71"/>
      <c r="AC94" s="72"/>
      <c r="AD94" s="78" t="s">
        <v>1065</v>
      </c>
      <c r="AE94" s="78">
        <v>1119</v>
      </c>
      <c r="AF94" s="78">
        <v>136815</v>
      </c>
      <c r="AG94" s="78">
        <v>127209</v>
      </c>
      <c r="AH94" s="78">
        <v>2403</v>
      </c>
      <c r="AI94" s="78"/>
      <c r="AJ94" s="78" t="s">
        <v>1209</v>
      </c>
      <c r="AK94" s="78" t="s">
        <v>951</v>
      </c>
      <c r="AL94" s="83" t="s">
        <v>1421</v>
      </c>
      <c r="AM94" s="78"/>
      <c r="AN94" s="80">
        <v>39827.94846064815</v>
      </c>
      <c r="AO94" s="83" t="s">
        <v>1542</v>
      </c>
      <c r="AP94" s="78" t="b">
        <v>0</v>
      </c>
      <c r="AQ94" s="78" t="b">
        <v>0</v>
      </c>
      <c r="AR94" s="78" t="b">
        <v>1</v>
      </c>
      <c r="AS94" s="78"/>
      <c r="AT94" s="78">
        <v>1405</v>
      </c>
      <c r="AU94" s="83" t="s">
        <v>1597</v>
      </c>
      <c r="AV94" s="78" t="b">
        <v>1</v>
      </c>
      <c r="AW94" s="78" t="s">
        <v>1695</v>
      </c>
      <c r="AX94" s="83" t="s">
        <v>1787</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323</v>
      </c>
      <c r="B95" s="65"/>
      <c r="C95" s="65" t="s">
        <v>64</v>
      </c>
      <c r="D95" s="66">
        <v>163.85733724241447</v>
      </c>
      <c r="E95" s="68"/>
      <c r="F95" s="100" t="s">
        <v>1652</v>
      </c>
      <c r="G95" s="65"/>
      <c r="H95" s="69" t="s">
        <v>323</v>
      </c>
      <c r="I95" s="70"/>
      <c r="J95" s="70"/>
      <c r="K95" s="69" t="s">
        <v>1941</v>
      </c>
      <c r="L95" s="73">
        <v>1</v>
      </c>
      <c r="M95" s="74">
        <v>2583.62060546875</v>
      </c>
      <c r="N95" s="74">
        <v>8812.4697265625</v>
      </c>
      <c r="O95" s="75"/>
      <c r="P95" s="76"/>
      <c r="Q95" s="76"/>
      <c r="R95" s="86"/>
      <c r="S95" s="48">
        <v>1</v>
      </c>
      <c r="T95" s="48">
        <v>0</v>
      </c>
      <c r="U95" s="49">
        <v>0</v>
      </c>
      <c r="V95" s="49">
        <v>0.003448</v>
      </c>
      <c r="W95" s="49">
        <v>0.009685</v>
      </c>
      <c r="X95" s="49">
        <v>0.459948</v>
      </c>
      <c r="Y95" s="49">
        <v>0</v>
      </c>
      <c r="Z95" s="49">
        <v>0</v>
      </c>
      <c r="AA95" s="71">
        <v>95</v>
      </c>
      <c r="AB95" s="71"/>
      <c r="AC95" s="72"/>
      <c r="AD95" s="78" t="s">
        <v>1066</v>
      </c>
      <c r="AE95" s="78">
        <v>450</v>
      </c>
      <c r="AF95" s="78">
        <v>792</v>
      </c>
      <c r="AG95" s="78">
        <v>1298</v>
      </c>
      <c r="AH95" s="78">
        <v>2900</v>
      </c>
      <c r="AI95" s="78"/>
      <c r="AJ95" s="78" t="s">
        <v>1210</v>
      </c>
      <c r="AK95" s="78"/>
      <c r="AL95" s="78"/>
      <c r="AM95" s="78"/>
      <c r="AN95" s="80">
        <v>42697.60988425926</v>
      </c>
      <c r="AO95" s="83" t="s">
        <v>1543</v>
      </c>
      <c r="AP95" s="78" t="b">
        <v>1</v>
      </c>
      <c r="AQ95" s="78" t="b">
        <v>0</v>
      </c>
      <c r="AR95" s="78" t="b">
        <v>0</v>
      </c>
      <c r="AS95" s="78"/>
      <c r="AT95" s="78">
        <v>12</v>
      </c>
      <c r="AU95" s="78"/>
      <c r="AV95" s="78" t="b">
        <v>0</v>
      </c>
      <c r="AW95" s="78" t="s">
        <v>1695</v>
      </c>
      <c r="AX95" s="83" t="s">
        <v>1788</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324</v>
      </c>
      <c r="B96" s="65"/>
      <c r="C96" s="65" t="s">
        <v>64</v>
      </c>
      <c r="D96" s="66">
        <v>164.77895268422012</v>
      </c>
      <c r="E96" s="68"/>
      <c r="F96" s="100" t="s">
        <v>1653</v>
      </c>
      <c r="G96" s="65"/>
      <c r="H96" s="69" t="s">
        <v>324</v>
      </c>
      <c r="I96" s="70"/>
      <c r="J96" s="70"/>
      <c r="K96" s="69" t="s">
        <v>1942</v>
      </c>
      <c r="L96" s="73">
        <v>1</v>
      </c>
      <c r="M96" s="74">
        <v>2880.999755859375</v>
      </c>
      <c r="N96" s="74">
        <v>1101.339599609375</v>
      </c>
      <c r="O96" s="75"/>
      <c r="P96" s="76"/>
      <c r="Q96" s="76"/>
      <c r="R96" s="86"/>
      <c r="S96" s="48">
        <v>1</v>
      </c>
      <c r="T96" s="48">
        <v>0</v>
      </c>
      <c r="U96" s="49">
        <v>0</v>
      </c>
      <c r="V96" s="49">
        <v>0.003448</v>
      </c>
      <c r="W96" s="49">
        <v>0.009685</v>
      </c>
      <c r="X96" s="49">
        <v>0.459948</v>
      </c>
      <c r="Y96" s="49">
        <v>0</v>
      </c>
      <c r="Z96" s="49">
        <v>0</v>
      </c>
      <c r="AA96" s="71">
        <v>96</v>
      </c>
      <c r="AB96" s="71"/>
      <c r="AC96" s="72"/>
      <c r="AD96" s="78" t="s">
        <v>1067</v>
      </c>
      <c r="AE96" s="78">
        <v>276</v>
      </c>
      <c r="AF96" s="78">
        <v>1184</v>
      </c>
      <c r="AG96" s="78">
        <v>1481</v>
      </c>
      <c r="AH96" s="78">
        <v>1532</v>
      </c>
      <c r="AI96" s="78"/>
      <c r="AJ96" s="78" t="s">
        <v>1211</v>
      </c>
      <c r="AK96" s="78" t="s">
        <v>1329</v>
      </c>
      <c r="AL96" s="78"/>
      <c r="AM96" s="78"/>
      <c r="AN96" s="80">
        <v>41073.03871527778</v>
      </c>
      <c r="AO96" s="78"/>
      <c r="AP96" s="78" t="b">
        <v>1</v>
      </c>
      <c r="AQ96" s="78" t="b">
        <v>0</v>
      </c>
      <c r="AR96" s="78" t="b">
        <v>0</v>
      </c>
      <c r="AS96" s="78"/>
      <c r="AT96" s="78">
        <v>17</v>
      </c>
      <c r="AU96" s="83" t="s">
        <v>1597</v>
      </c>
      <c r="AV96" s="78" t="b">
        <v>0</v>
      </c>
      <c r="AW96" s="78" t="s">
        <v>1695</v>
      </c>
      <c r="AX96" s="83" t="s">
        <v>1789</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325</v>
      </c>
      <c r="B97" s="65"/>
      <c r="C97" s="65" t="s">
        <v>64</v>
      </c>
      <c r="D97" s="66">
        <v>187.238626958632</v>
      </c>
      <c r="E97" s="68"/>
      <c r="F97" s="100" t="s">
        <v>1654</v>
      </c>
      <c r="G97" s="65"/>
      <c r="H97" s="69" t="s">
        <v>325</v>
      </c>
      <c r="I97" s="70"/>
      <c r="J97" s="70"/>
      <c r="K97" s="69" t="s">
        <v>1943</v>
      </c>
      <c r="L97" s="73">
        <v>1</v>
      </c>
      <c r="M97" s="74">
        <v>3153.743896484375</v>
      </c>
      <c r="N97" s="74">
        <v>4903.7705078125</v>
      </c>
      <c r="O97" s="75"/>
      <c r="P97" s="76"/>
      <c r="Q97" s="76"/>
      <c r="R97" s="86"/>
      <c r="S97" s="48">
        <v>1</v>
      </c>
      <c r="T97" s="48">
        <v>0</v>
      </c>
      <c r="U97" s="49">
        <v>0</v>
      </c>
      <c r="V97" s="49">
        <v>0.003448</v>
      </c>
      <c r="W97" s="49">
        <v>0.009685</v>
      </c>
      <c r="X97" s="49">
        <v>0.459948</v>
      </c>
      <c r="Y97" s="49">
        <v>0</v>
      </c>
      <c r="Z97" s="49">
        <v>0</v>
      </c>
      <c r="AA97" s="71">
        <v>97</v>
      </c>
      <c r="AB97" s="71"/>
      <c r="AC97" s="72"/>
      <c r="AD97" s="78" t="s">
        <v>1068</v>
      </c>
      <c r="AE97" s="78">
        <v>1516</v>
      </c>
      <c r="AF97" s="78">
        <v>10737</v>
      </c>
      <c r="AG97" s="78">
        <v>50806</v>
      </c>
      <c r="AH97" s="78">
        <v>33249</v>
      </c>
      <c r="AI97" s="78"/>
      <c r="AJ97" s="78" t="s">
        <v>1212</v>
      </c>
      <c r="AK97" s="78" t="s">
        <v>1271</v>
      </c>
      <c r="AL97" s="83" t="s">
        <v>1422</v>
      </c>
      <c r="AM97" s="78"/>
      <c r="AN97" s="80">
        <v>39648.90059027778</v>
      </c>
      <c r="AO97" s="83" t="s">
        <v>1544</v>
      </c>
      <c r="AP97" s="78" t="b">
        <v>0</v>
      </c>
      <c r="AQ97" s="78" t="b">
        <v>0</v>
      </c>
      <c r="AR97" s="78" t="b">
        <v>1</v>
      </c>
      <c r="AS97" s="78"/>
      <c r="AT97" s="78">
        <v>259</v>
      </c>
      <c r="AU97" s="83" t="s">
        <v>1601</v>
      </c>
      <c r="AV97" s="78" t="b">
        <v>1</v>
      </c>
      <c r="AW97" s="78" t="s">
        <v>1695</v>
      </c>
      <c r="AX97" s="83" t="s">
        <v>1790</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326</v>
      </c>
      <c r="B98" s="65"/>
      <c r="C98" s="65" t="s">
        <v>64</v>
      </c>
      <c r="D98" s="66">
        <v>170.2240071822352</v>
      </c>
      <c r="E98" s="68"/>
      <c r="F98" s="100" t="s">
        <v>1655</v>
      </c>
      <c r="G98" s="65"/>
      <c r="H98" s="69" t="s">
        <v>326</v>
      </c>
      <c r="I98" s="70"/>
      <c r="J98" s="70"/>
      <c r="K98" s="69" t="s">
        <v>1944</v>
      </c>
      <c r="L98" s="73">
        <v>1</v>
      </c>
      <c r="M98" s="74">
        <v>3393.55859375</v>
      </c>
      <c r="N98" s="74">
        <v>1792.199951171875</v>
      </c>
      <c r="O98" s="75"/>
      <c r="P98" s="76"/>
      <c r="Q98" s="76"/>
      <c r="R98" s="86"/>
      <c r="S98" s="48">
        <v>1</v>
      </c>
      <c r="T98" s="48">
        <v>0</v>
      </c>
      <c r="U98" s="49">
        <v>0</v>
      </c>
      <c r="V98" s="49">
        <v>0.003448</v>
      </c>
      <c r="W98" s="49">
        <v>0.009685</v>
      </c>
      <c r="X98" s="49">
        <v>0.459948</v>
      </c>
      <c r="Y98" s="49">
        <v>0</v>
      </c>
      <c r="Z98" s="49">
        <v>0</v>
      </c>
      <c r="AA98" s="71">
        <v>98</v>
      </c>
      <c r="AB98" s="71"/>
      <c r="AC98" s="72"/>
      <c r="AD98" s="78" t="s">
        <v>1069</v>
      </c>
      <c r="AE98" s="78">
        <v>601</v>
      </c>
      <c r="AF98" s="78">
        <v>3500</v>
      </c>
      <c r="AG98" s="78">
        <v>5257</v>
      </c>
      <c r="AH98" s="78">
        <v>1664</v>
      </c>
      <c r="AI98" s="78"/>
      <c r="AJ98" s="78" t="s">
        <v>1213</v>
      </c>
      <c r="AK98" s="78" t="s">
        <v>1274</v>
      </c>
      <c r="AL98" s="83" t="s">
        <v>1423</v>
      </c>
      <c r="AM98" s="78"/>
      <c r="AN98" s="80">
        <v>41422.75037037037</v>
      </c>
      <c r="AO98" s="83" t="s">
        <v>1545</v>
      </c>
      <c r="AP98" s="78" t="b">
        <v>1</v>
      </c>
      <c r="AQ98" s="78" t="b">
        <v>0</v>
      </c>
      <c r="AR98" s="78" t="b">
        <v>1</v>
      </c>
      <c r="AS98" s="78"/>
      <c r="AT98" s="78">
        <v>78</v>
      </c>
      <c r="AU98" s="83" t="s">
        <v>1597</v>
      </c>
      <c r="AV98" s="78" t="b">
        <v>0</v>
      </c>
      <c r="AW98" s="78" t="s">
        <v>1695</v>
      </c>
      <c r="AX98" s="83" t="s">
        <v>1791</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327</v>
      </c>
      <c r="B99" s="65"/>
      <c r="C99" s="65" t="s">
        <v>64</v>
      </c>
      <c r="D99" s="66">
        <v>783.025393129182</v>
      </c>
      <c r="E99" s="68"/>
      <c r="F99" s="100" t="s">
        <v>1656</v>
      </c>
      <c r="G99" s="65"/>
      <c r="H99" s="69" t="s">
        <v>327</v>
      </c>
      <c r="I99" s="70"/>
      <c r="J99" s="70"/>
      <c r="K99" s="69" t="s">
        <v>1945</v>
      </c>
      <c r="L99" s="73">
        <v>1</v>
      </c>
      <c r="M99" s="74">
        <v>1134.6749267578125</v>
      </c>
      <c r="N99" s="74">
        <v>9040.66796875</v>
      </c>
      <c r="O99" s="75"/>
      <c r="P99" s="76"/>
      <c r="Q99" s="76"/>
      <c r="R99" s="86"/>
      <c r="S99" s="48">
        <v>1</v>
      </c>
      <c r="T99" s="48">
        <v>0</v>
      </c>
      <c r="U99" s="49">
        <v>0</v>
      </c>
      <c r="V99" s="49">
        <v>0.003448</v>
      </c>
      <c r="W99" s="49">
        <v>0.009685</v>
      </c>
      <c r="X99" s="49">
        <v>0.459948</v>
      </c>
      <c r="Y99" s="49">
        <v>0</v>
      </c>
      <c r="Z99" s="49">
        <v>0</v>
      </c>
      <c r="AA99" s="71">
        <v>99</v>
      </c>
      <c r="AB99" s="71"/>
      <c r="AC99" s="72"/>
      <c r="AD99" s="78" t="s">
        <v>1070</v>
      </c>
      <c r="AE99" s="78">
        <v>1427</v>
      </c>
      <c r="AF99" s="78">
        <v>264149</v>
      </c>
      <c r="AG99" s="78">
        <v>11704</v>
      </c>
      <c r="AH99" s="78">
        <v>2611</v>
      </c>
      <c r="AI99" s="78"/>
      <c r="AJ99" s="78" t="s">
        <v>1214</v>
      </c>
      <c r="AK99" s="78" t="s">
        <v>947</v>
      </c>
      <c r="AL99" s="83" t="s">
        <v>1424</v>
      </c>
      <c r="AM99" s="78"/>
      <c r="AN99" s="80">
        <v>40591.06828703704</v>
      </c>
      <c r="AO99" s="83" t="s">
        <v>1546</v>
      </c>
      <c r="AP99" s="78" t="b">
        <v>0</v>
      </c>
      <c r="AQ99" s="78" t="b">
        <v>0</v>
      </c>
      <c r="AR99" s="78" t="b">
        <v>1</v>
      </c>
      <c r="AS99" s="78"/>
      <c r="AT99" s="78">
        <v>1051</v>
      </c>
      <c r="AU99" s="83" t="s">
        <v>1597</v>
      </c>
      <c r="AV99" s="78" t="b">
        <v>1</v>
      </c>
      <c r="AW99" s="78" t="s">
        <v>1695</v>
      </c>
      <c r="AX99" s="83" t="s">
        <v>1792</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328</v>
      </c>
      <c r="B100" s="65"/>
      <c r="C100" s="65" t="s">
        <v>64</v>
      </c>
      <c r="D100" s="66">
        <v>169.57276361748987</v>
      </c>
      <c r="E100" s="68"/>
      <c r="F100" s="100" t="s">
        <v>1657</v>
      </c>
      <c r="G100" s="65"/>
      <c r="H100" s="69" t="s">
        <v>328</v>
      </c>
      <c r="I100" s="70"/>
      <c r="J100" s="70"/>
      <c r="K100" s="69" t="s">
        <v>1946</v>
      </c>
      <c r="L100" s="73">
        <v>1</v>
      </c>
      <c r="M100" s="74">
        <v>2858.434814453125</v>
      </c>
      <c r="N100" s="74">
        <v>9020.1015625</v>
      </c>
      <c r="O100" s="75"/>
      <c r="P100" s="76"/>
      <c r="Q100" s="76"/>
      <c r="R100" s="86"/>
      <c r="S100" s="48">
        <v>1</v>
      </c>
      <c r="T100" s="48">
        <v>0</v>
      </c>
      <c r="U100" s="49">
        <v>0</v>
      </c>
      <c r="V100" s="49">
        <v>0.003448</v>
      </c>
      <c r="W100" s="49">
        <v>0.009685</v>
      </c>
      <c r="X100" s="49">
        <v>0.459948</v>
      </c>
      <c r="Y100" s="49">
        <v>0</v>
      </c>
      <c r="Z100" s="49">
        <v>0</v>
      </c>
      <c r="AA100" s="71">
        <v>100</v>
      </c>
      <c r="AB100" s="71"/>
      <c r="AC100" s="72"/>
      <c r="AD100" s="78" t="s">
        <v>1071</v>
      </c>
      <c r="AE100" s="78">
        <v>831</v>
      </c>
      <c r="AF100" s="78">
        <v>3223</v>
      </c>
      <c r="AG100" s="78">
        <v>5087</v>
      </c>
      <c r="AH100" s="78">
        <v>4115</v>
      </c>
      <c r="AI100" s="78"/>
      <c r="AJ100" s="78" t="s">
        <v>1215</v>
      </c>
      <c r="AK100" s="78" t="s">
        <v>949</v>
      </c>
      <c r="AL100" s="83" t="s">
        <v>1425</v>
      </c>
      <c r="AM100" s="78"/>
      <c r="AN100" s="80">
        <v>42028.013553240744</v>
      </c>
      <c r="AO100" s="83" t="s">
        <v>1547</v>
      </c>
      <c r="AP100" s="78" t="b">
        <v>0</v>
      </c>
      <c r="AQ100" s="78" t="b">
        <v>0</v>
      </c>
      <c r="AR100" s="78" t="b">
        <v>1</v>
      </c>
      <c r="AS100" s="78"/>
      <c r="AT100" s="78">
        <v>92</v>
      </c>
      <c r="AU100" s="83" t="s">
        <v>1597</v>
      </c>
      <c r="AV100" s="78" t="b">
        <v>0</v>
      </c>
      <c r="AW100" s="78" t="s">
        <v>1695</v>
      </c>
      <c r="AX100" s="83" t="s">
        <v>1793</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329</v>
      </c>
      <c r="B101" s="65"/>
      <c r="C101" s="65" t="s">
        <v>64</v>
      </c>
      <c r="D101" s="66">
        <v>1000</v>
      </c>
      <c r="E101" s="68"/>
      <c r="F101" s="100" t="s">
        <v>1658</v>
      </c>
      <c r="G101" s="65"/>
      <c r="H101" s="69" t="s">
        <v>329</v>
      </c>
      <c r="I101" s="70"/>
      <c r="J101" s="70"/>
      <c r="K101" s="69" t="s">
        <v>1947</v>
      </c>
      <c r="L101" s="73">
        <v>1</v>
      </c>
      <c r="M101" s="74">
        <v>413.9480895996094</v>
      </c>
      <c r="N101" s="74">
        <v>4947.97119140625</v>
      </c>
      <c r="O101" s="75"/>
      <c r="P101" s="76"/>
      <c r="Q101" s="76"/>
      <c r="R101" s="86"/>
      <c r="S101" s="48">
        <v>1</v>
      </c>
      <c r="T101" s="48">
        <v>0</v>
      </c>
      <c r="U101" s="49">
        <v>0</v>
      </c>
      <c r="V101" s="49">
        <v>0.003448</v>
      </c>
      <c r="W101" s="49">
        <v>0.009685</v>
      </c>
      <c r="X101" s="49">
        <v>0.459948</v>
      </c>
      <c r="Y101" s="49">
        <v>0</v>
      </c>
      <c r="Z101" s="49">
        <v>0</v>
      </c>
      <c r="AA101" s="71">
        <v>101</v>
      </c>
      <c r="AB101" s="71"/>
      <c r="AC101" s="72"/>
      <c r="AD101" s="78" t="s">
        <v>1072</v>
      </c>
      <c r="AE101" s="78">
        <v>949</v>
      </c>
      <c r="AF101" s="78">
        <v>4638372</v>
      </c>
      <c r="AG101" s="78">
        <v>26106</v>
      </c>
      <c r="AH101" s="78">
        <v>111</v>
      </c>
      <c r="AI101" s="78"/>
      <c r="AJ101" s="78" t="s">
        <v>1216</v>
      </c>
      <c r="AK101" s="78" t="s">
        <v>1330</v>
      </c>
      <c r="AL101" s="83" t="s">
        <v>1426</v>
      </c>
      <c r="AM101" s="78"/>
      <c r="AN101" s="80">
        <v>39537.87793981482</v>
      </c>
      <c r="AO101" s="83" t="s">
        <v>1548</v>
      </c>
      <c r="AP101" s="78" t="b">
        <v>0</v>
      </c>
      <c r="AQ101" s="78" t="b">
        <v>0</v>
      </c>
      <c r="AR101" s="78" t="b">
        <v>1</v>
      </c>
      <c r="AS101" s="78"/>
      <c r="AT101" s="78">
        <v>13810</v>
      </c>
      <c r="AU101" s="83" t="s">
        <v>1597</v>
      </c>
      <c r="AV101" s="78" t="b">
        <v>1</v>
      </c>
      <c r="AW101" s="78" t="s">
        <v>1695</v>
      </c>
      <c r="AX101" s="83" t="s">
        <v>1794</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330</v>
      </c>
      <c r="B102" s="65"/>
      <c r="C102" s="65" t="s">
        <v>64</v>
      </c>
      <c r="D102" s="66">
        <v>164.46861279055088</v>
      </c>
      <c r="E102" s="68"/>
      <c r="F102" s="100" t="s">
        <v>1659</v>
      </c>
      <c r="G102" s="65"/>
      <c r="H102" s="69" t="s">
        <v>330</v>
      </c>
      <c r="I102" s="70"/>
      <c r="J102" s="70"/>
      <c r="K102" s="69" t="s">
        <v>1948</v>
      </c>
      <c r="L102" s="73">
        <v>1</v>
      </c>
      <c r="M102" s="74">
        <v>1758.7906494140625</v>
      </c>
      <c r="N102" s="74">
        <v>1879.1728515625</v>
      </c>
      <c r="O102" s="75"/>
      <c r="P102" s="76"/>
      <c r="Q102" s="76"/>
      <c r="R102" s="86"/>
      <c r="S102" s="48">
        <v>1</v>
      </c>
      <c r="T102" s="48">
        <v>0</v>
      </c>
      <c r="U102" s="49">
        <v>0</v>
      </c>
      <c r="V102" s="49">
        <v>0.003448</v>
      </c>
      <c r="W102" s="49">
        <v>0.009685</v>
      </c>
      <c r="X102" s="49">
        <v>0.459948</v>
      </c>
      <c r="Y102" s="49">
        <v>0</v>
      </c>
      <c r="Z102" s="49">
        <v>0</v>
      </c>
      <c r="AA102" s="71">
        <v>102</v>
      </c>
      <c r="AB102" s="71"/>
      <c r="AC102" s="72"/>
      <c r="AD102" s="78" t="s">
        <v>1073</v>
      </c>
      <c r="AE102" s="78">
        <v>992</v>
      </c>
      <c r="AF102" s="78">
        <v>1052</v>
      </c>
      <c r="AG102" s="78">
        <v>2756</v>
      </c>
      <c r="AH102" s="78">
        <v>1647</v>
      </c>
      <c r="AI102" s="78"/>
      <c r="AJ102" s="78" t="s">
        <v>1217</v>
      </c>
      <c r="AK102" s="78" t="s">
        <v>951</v>
      </c>
      <c r="AL102" s="83" t="s">
        <v>1427</v>
      </c>
      <c r="AM102" s="78"/>
      <c r="AN102" s="80">
        <v>39919.57224537037</v>
      </c>
      <c r="AO102" s="83" t="s">
        <v>1549</v>
      </c>
      <c r="AP102" s="78" t="b">
        <v>0</v>
      </c>
      <c r="AQ102" s="78" t="b">
        <v>0</v>
      </c>
      <c r="AR102" s="78" t="b">
        <v>1</v>
      </c>
      <c r="AS102" s="78" t="s">
        <v>922</v>
      </c>
      <c r="AT102" s="78">
        <v>55</v>
      </c>
      <c r="AU102" s="83" t="s">
        <v>1603</v>
      </c>
      <c r="AV102" s="78" t="b">
        <v>0</v>
      </c>
      <c r="AW102" s="78" t="s">
        <v>1695</v>
      </c>
      <c r="AX102" s="83" t="s">
        <v>1795</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331</v>
      </c>
      <c r="B103" s="65"/>
      <c r="C103" s="65" t="s">
        <v>64</v>
      </c>
      <c r="D103" s="66">
        <v>285.3648098531289</v>
      </c>
      <c r="E103" s="68"/>
      <c r="F103" s="100" t="s">
        <v>1660</v>
      </c>
      <c r="G103" s="65"/>
      <c r="H103" s="69" t="s">
        <v>331</v>
      </c>
      <c r="I103" s="70"/>
      <c r="J103" s="70"/>
      <c r="K103" s="69" t="s">
        <v>1949</v>
      </c>
      <c r="L103" s="73">
        <v>1</v>
      </c>
      <c r="M103" s="74">
        <v>3625.332275390625</v>
      </c>
      <c r="N103" s="74">
        <v>2699.449462890625</v>
      </c>
      <c r="O103" s="75"/>
      <c r="P103" s="76"/>
      <c r="Q103" s="76"/>
      <c r="R103" s="86"/>
      <c r="S103" s="48">
        <v>1</v>
      </c>
      <c r="T103" s="48">
        <v>0</v>
      </c>
      <c r="U103" s="49">
        <v>0</v>
      </c>
      <c r="V103" s="49">
        <v>0.003448</v>
      </c>
      <c r="W103" s="49">
        <v>0.009685</v>
      </c>
      <c r="X103" s="49">
        <v>0.459948</v>
      </c>
      <c r="Y103" s="49">
        <v>0</v>
      </c>
      <c r="Z103" s="49">
        <v>0</v>
      </c>
      <c r="AA103" s="71">
        <v>103</v>
      </c>
      <c r="AB103" s="71"/>
      <c r="AC103" s="72"/>
      <c r="AD103" s="78" t="s">
        <v>1074</v>
      </c>
      <c r="AE103" s="78">
        <v>145</v>
      </c>
      <c r="AF103" s="78">
        <v>52474</v>
      </c>
      <c r="AG103" s="78">
        <v>15802</v>
      </c>
      <c r="AH103" s="78">
        <v>419</v>
      </c>
      <c r="AI103" s="78"/>
      <c r="AJ103" s="78" t="s">
        <v>1218</v>
      </c>
      <c r="AK103" s="78" t="s">
        <v>1274</v>
      </c>
      <c r="AL103" s="83" t="s">
        <v>1428</v>
      </c>
      <c r="AM103" s="78"/>
      <c r="AN103" s="80">
        <v>39891.78236111111</v>
      </c>
      <c r="AO103" s="83" t="s">
        <v>1550</v>
      </c>
      <c r="AP103" s="78" t="b">
        <v>0</v>
      </c>
      <c r="AQ103" s="78" t="b">
        <v>0</v>
      </c>
      <c r="AR103" s="78" t="b">
        <v>1</v>
      </c>
      <c r="AS103" s="78"/>
      <c r="AT103" s="78">
        <v>540</v>
      </c>
      <c r="AU103" s="83" t="s">
        <v>1597</v>
      </c>
      <c r="AV103" s="78" t="b">
        <v>1</v>
      </c>
      <c r="AW103" s="78" t="s">
        <v>1695</v>
      </c>
      <c r="AX103" s="83" t="s">
        <v>1796</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332</v>
      </c>
      <c r="B104" s="65"/>
      <c r="C104" s="65" t="s">
        <v>64</v>
      </c>
      <c r="D104" s="66">
        <v>202.30186710059337</v>
      </c>
      <c r="E104" s="68"/>
      <c r="F104" s="100" t="s">
        <v>1661</v>
      </c>
      <c r="G104" s="65"/>
      <c r="H104" s="69" t="s">
        <v>332</v>
      </c>
      <c r="I104" s="70"/>
      <c r="J104" s="70"/>
      <c r="K104" s="69" t="s">
        <v>1950</v>
      </c>
      <c r="L104" s="73">
        <v>1</v>
      </c>
      <c r="M104" s="74">
        <v>3846.26904296875</v>
      </c>
      <c r="N104" s="74">
        <v>4476.92138671875</v>
      </c>
      <c r="O104" s="75"/>
      <c r="P104" s="76"/>
      <c r="Q104" s="76"/>
      <c r="R104" s="86"/>
      <c r="S104" s="48">
        <v>1</v>
      </c>
      <c r="T104" s="48">
        <v>0</v>
      </c>
      <c r="U104" s="49">
        <v>0</v>
      </c>
      <c r="V104" s="49">
        <v>0.003448</v>
      </c>
      <c r="W104" s="49">
        <v>0.009685</v>
      </c>
      <c r="X104" s="49">
        <v>0.459948</v>
      </c>
      <c r="Y104" s="49">
        <v>0</v>
      </c>
      <c r="Z104" s="49">
        <v>0</v>
      </c>
      <c r="AA104" s="71">
        <v>104</v>
      </c>
      <c r="AB104" s="71"/>
      <c r="AC104" s="72"/>
      <c r="AD104" s="78" t="s">
        <v>1075</v>
      </c>
      <c r="AE104" s="78">
        <v>507</v>
      </c>
      <c r="AF104" s="78">
        <v>17144</v>
      </c>
      <c r="AG104" s="78">
        <v>4412</v>
      </c>
      <c r="AH104" s="78">
        <v>552</v>
      </c>
      <c r="AI104" s="78"/>
      <c r="AJ104" s="78" t="s">
        <v>1219</v>
      </c>
      <c r="AK104" s="78" t="s">
        <v>1287</v>
      </c>
      <c r="AL104" s="83" t="s">
        <v>1429</v>
      </c>
      <c r="AM104" s="78"/>
      <c r="AN104" s="80">
        <v>39837.520787037036</v>
      </c>
      <c r="AO104" s="83" t="s">
        <v>1551</v>
      </c>
      <c r="AP104" s="78" t="b">
        <v>0</v>
      </c>
      <c r="AQ104" s="78" t="b">
        <v>0</v>
      </c>
      <c r="AR104" s="78" t="b">
        <v>1</v>
      </c>
      <c r="AS104" s="78"/>
      <c r="AT104" s="78">
        <v>252</v>
      </c>
      <c r="AU104" s="83" t="s">
        <v>1597</v>
      </c>
      <c r="AV104" s="78" t="b">
        <v>1</v>
      </c>
      <c r="AW104" s="78" t="s">
        <v>1695</v>
      </c>
      <c r="AX104" s="83" t="s">
        <v>1797</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333</v>
      </c>
      <c r="B105" s="65"/>
      <c r="C105" s="65" t="s">
        <v>64</v>
      </c>
      <c r="D105" s="66">
        <v>185.7221933872936</v>
      </c>
      <c r="E105" s="68"/>
      <c r="F105" s="100" t="s">
        <v>1662</v>
      </c>
      <c r="G105" s="65"/>
      <c r="H105" s="69" t="s">
        <v>333</v>
      </c>
      <c r="I105" s="70"/>
      <c r="J105" s="70"/>
      <c r="K105" s="69" t="s">
        <v>1951</v>
      </c>
      <c r="L105" s="73">
        <v>1</v>
      </c>
      <c r="M105" s="74">
        <v>1396.714599609375</v>
      </c>
      <c r="N105" s="74">
        <v>4802.16357421875</v>
      </c>
      <c r="O105" s="75"/>
      <c r="P105" s="76"/>
      <c r="Q105" s="76"/>
      <c r="R105" s="86"/>
      <c r="S105" s="48">
        <v>1</v>
      </c>
      <c r="T105" s="48">
        <v>0</v>
      </c>
      <c r="U105" s="49">
        <v>0</v>
      </c>
      <c r="V105" s="49">
        <v>0.003448</v>
      </c>
      <c r="W105" s="49">
        <v>0.009685</v>
      </c>
      <c r="X105" s="49">
        <v>0.459948</v>
      </c>
      <c r="Y105" s="49">
        <v>0</v>
      </c>
      <c r="Z105" s="49">
        <v>0</v>
      </c>
      <c r="AA105" s="71">
        <v>105</v>
      </c>
      <c r="AB105" s="71"/>
      <c r="AC105" s="72"/>
      <c r="AD105" s="78" t="s">
        <v>1076</v>
      </c>
      <c r="AE105" s="78">
        <v>4215</v>
      </c>
      <c r="AF105" s="78">
        <v>10092</v>
      </c>
      <c r="AG105" s="78">
        <v>9265</v>
      </c>
      <c r="AH105" s="78">
        <v>374</v>
      </c>
      <c r="AI105" s="78"/>
      <c r="AJ105" s="78" t="s">
        <v>1220</v>
      </c>
      <c r="AK105" s="78" t="s">
        <v>1331</v>
      </c>
      <c r="AL105" s="78"/>
      <c r="AM105" s="78"/>
      <c r="AN105" s="80">
        <v>39918.734375</v>
      </c>
      <c r="AO105" s="83" t="s">
        <v>1552</v>
      </c>
      <c r="AP105" s="78" t="b">
        <v>0</v>
      </c>
      <c r="AQ105" s="78" t="b">
        <v>0</v>
      </c>
      <c r="AR105" s="78" t="b">
        <v>0</v>
      </c>
      <c r="AS105" s="78"/>
      <c r="AT105" s="78">
        <v>685</v>
      </c>
      <c r="AU105" s="83" t="s">
        <v>1604</v>
      </c>
      <c r="AV105" s="78" t="b">
        <v>1</v>
      </c>
      <c r="AW105" s="78" t="s">
        <v>1695</v>
      </c>
      <c r="AX105" s="83" t="s">
        <v>1798</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334</v>
      </c>
      <c r="B106" s="65"/>
      <c r="C106" s="65" t="s">
        <v>64</v>
      </c>
      <c r="D106" s="66">
        <v>162.15752100663516</v>
      </c>
      <c r="E106" s="68"/>
      <c r="F106" s="100" t="s">
        <v>1663</v>
      </c>
      <c r="G106" s="65"/>
      <c r="H106" s="69" t="s">
        <v>334</v>
      </c>
      <c r="I106" s="70"/>
      <c r="J106" s="70"/>
      <c r="K106" s="69" t="s">
        <v>1952</v>
      </c>
      <c r="L106" s="73">
        <v>1</v>
      </c>
      <c r="M106" s="74">
        <v>3693.77685546875</v>
      </c>
      <c r="N106" s="74">
        <v>7059.1142578125</v>
      </c>
      <c r="O106" s="75"/>
      <c r="P106" s="76"/>
      <c r="Q106" s="76"/>
      <c r="R106" s="86"/>
      <c r="S106" s="48">
        <v>1</v>
      </c>
      <c r="T106" s="48">
        <v>0</v>
      </c>
      <c r="U106" s="49">
        <v>0</v>
      </c>
      <c r="V106" s="49">
        <v>0.003448</v>
      </c>
      <c r="W106" s="49">
        <v>0.009685</v>
      </c>
      <c r="X106" s="49">
        <v>0.459948</v>
      </c>
      <c r="Y106" s="49">
        <v>0</v>
      </c>
      <c r="Z106" s="49">
        <v>0</v>
      </c>
      <c r="AA106" s="71">
        <v>106</v>
      </c>
      <c r="AB106" s="71"/>
      <c r="AC106" s="72"/>
      <c r="AD106" s="78" t="s">
        <v>1077</v>
      </c>
      <c r="AE106" s="78">
        <v>198</v>
      </c>
      <c r="AF106" s="78">
        <v>69</v>
      </c>
      <c r="AG106" s="78">
        <v>139</v>
      </c>
      <c r="AH106" s="78">
        <v>4</v>
      </c>
      <c r="AI106" s="78">
        <v>-28800</v>
      </c>
      <c r="AJ106" s="78" t="s">
        <v>1221</v>
      </c>
      <c r="AK106" s="78" t="s">
        <v>1332</v>
      </c>
      <c r="AL106" s="78"/>
      <c r="AM106" s="78" t="s">
        <v>1461</v>
      </c>
      <c r="AN106" s="80">
        <v>40205.53748842593</v>
      </c>
      <c r="AO106" s="83" t="s">
        <v>1553</v>
      </c>
      <c r="AP106" s="78" t="b">
        <v>1</v>
      </c>
      <c r="AQ106" s="78" t="b">
        <v>0</v>
      </c>
      <c r="AR106" s="78" t="b">
        <v>1</v>
      </c>
      <c r="AS106" s="78" t="s">
        <v>922</v>
      </c>
      <c r="AT106" s="78">
        <v>2</v>
      </c>
      <c r="AU106" s="83" t="s">
        <v>1597</v>
      </c>
      <c r="AV106" s="78" t="b">
        <v>0</v>
      </c>
      <c r="AW106" s="78" t="s">
        <v>1695</v>
      </c>
      <c r="AX106" s="83" t="s">
        <v>1799</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335</v>
      </c>
      <c r="B107" s="65"/>
      <c r="C107" s="65" t="s">
        <v>64</v>
      </c>
      <c r="D107" s="66">
        <v>215.4536956247282</v>
      </c>
      <c r="E107" s="68"/>
      <c r="F107" s="100" t="s">
        <v>1664</v>
      </c>
      <c r="G107" s="65"/>
      <c r="H107" s="69" t="s">
        <v>335</v>
      </c>
      <c r="I107" s="70"/>
      <c r="J107" s="70"/>
      <c r="K107" s="69" t="s">
        <v>1953</v>
      </c>
      <c r="L107" s="73">
        <v>1</v>
      </c>
      <c r="M107" s="74">
        <v>2080.872802734375</v>
      </c>
      <c r="N107" s="74">
        <v>3327.283935546875</v>
      </c>
      <c r="O107" s="75"/>
      <c r="P107" s="76"/>
      <c r="Q107" s="76"/>
      <c r="R107" s="86"/>
      <c r="S107" s="48">
        <v>1</v>
      </c>
      <c r="T107" s="48">
        <v>0</v>
      </c>
      <c r="U107" s="49">
        <v>0</v>
      </c>
      <c r="V107" s="49">
        <v>0.003448</v>
      </c>
      <c r="W107" s="49">
        <v>0.009685</v>
      </c>
      <c r="X107" s="49">
        <v>0.459948</v>
      </c>
      <c r="Y107" s="49">
        <v>0</v>
      </c>
      <c r="Z107" s="49">
        <v>0</v>
      </c>
      <c r="AA107" s="71">
        <v>107</v>
      </c>
      <c r="AB107" s="71"/>
      <c r="AC107" s="72"/>
      <c r="AD107" s="78" t="s">
        <v>1078</v>
      </c>
      <c r="AE107" s="78">
        <v>11375</v>
      </c>
      <c r="AF107" s="78">
        <v>22738</v>
      </c>
      <c r="AG107" s="78">
        <v>50947</v>
      </c>
      <c r="AH107" s="78">
        <v>8039</v>
      </c>
      <c r="AI107" s="78"/>
      <c r="AJ107" s="78" t="s">
        <v>1222</v>
      </c>
      <c r="AK107" s="78" t="s">
        <v>1308</v>
      </c>
      <c r="AL107" s="83" t="s">
        <v>1430</v>
      </c>
      <c r="AM107" s="78"/>
      <c r="AN107" s="80">
        <v>40311.73585648148</v>
      </c>
      <c r="AO107" s="83" t="s">
        <v>1554</v>
      </c>
      <c r="AP107" s="78" t="b">
        <v>0</v>
      </c>
      <c r="AQ107" s="78" t="b">
        <v>0</v>
      </c>
      <c r="AR107" s="78" t="b">
        <v>1</v>
      </c>
      <c r="AS107" s="78"/>
      <c r="AT107" s="78">
        <v>583</v>
      </c>
      <c r="AU107" s="83" t="s">
        <v>1602</v>
      </c>
      <c r="AV107" s="78" t="b">
        <v>1</v>
      </c>
      <c r="AW107" s="78" t="s">
        <v>1695</v>
      </c>
      <c r="AX107" s="83" t="s">
        <v>1800</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336</v>
      </c>
      <c r="B108" s="65"/>
      <c r="C108" s="65" t="s">
        <v>64</v>
      </c>
      <c r="D108" s="66">
        <v>163.00860465442506</v>
      </c>
      <c r="E108" s="68"/>
      <c r="F108" s="100" t="s">
        <v>1665</v>
      </c>
      <c r="G108" s="65"/>
      <c r="H108" s="69" t="s">
        <v>336</v>
      </c>
      <c r="I108" s="70"/>
      <c r="J108" s="70"/>
      <c r="K108" s="69" t="s">
        <v>1954</v>
      </c>
      <c r="L108" s="73">
        <v>1</v>
      </c>
      <c r="M108" s="74">
        <v>2060.448486328125</v>
      </c>
      <c r="N108" s="74">
        <v>534.4773559570312</v>
      </c>
      <c r="O108" s="75"/>
      <c r="P108" s="76"/>
      <c r="Q108" s="76"/>
      <c r="R108" s="86"/>
      <c r="S108" s="48">
        <v>1</v>
      </c>
      <c r="T108" s="48">
        <v>0</v>
      </c>
      <c r="U108" s="49">
        <v>0</v>
      </c>
      <c r="V108" s="49">
        <v>0.003448</v>
      </c>
      <c r="W108" s="49">
        <v>0.009685</v>
      </c>
      <c r="X108" s="49">
        <v>0.459948</v>
      </c>
      <c r="Y108" s="49">
        <v>0</v>
      </c>
      <c r="Z108" s="49">
        <v>0</v>
      </c>
      <c r="AA108" s="71">
        <v>108</v>
      </c>
      <c r="AB108" s="71"/>
      <c r="AC108" s="72"/>
      <c r="AD108" s="78" t="s">
        <v>1079</v>
      </c>
      <c r="AE108" s="78">
        <v>344</v>
      </c>
      <c r="AF108" s="78">
        <v>431</v>
      </c>
      <c r="AG108" s="78">
        <v>315</v>
      </c>
      <c r="AH108" s="78">
        <v>165</v>
      </c>
      <c r="AI108" s="78"/>
      <c r="AJ108" s="78" t="s">
        <v>1223</v>
      </c>
      <c r="AK108" s="78" t="s">
        <v>1274</v>
      </c>
      <c r="AL108" s="83" t="s">
        <v>1431</v>
      </c>
      <c r="AM108" s="78"/>
      <c r="AN108" s="80">
        <v>43231.773564814815</v>
      </c>
      <c r="AO108" s="83" t="s">
        <v>1555</v>
      </c>
      <c r="AP108" s="78" t="b">
        <v>0</v>
      </c>
      <c r="AQ108" s="78" t="b">
        <v>0</v>
      </c>
      <c r="AR108" s="78" t="b">
        <v>1</v>
      </c>
      <c r="AS108" s="78"/>
      <c r="AT108" s="78">
        <v>6</v>
      </c>
      <c r="AU108" s="83" t="s">
        <v>1597</v>
      </c>
      <c r="AV108" s="78" t="b">
        <v>0</v>
      </c>
      <c r="AW108" s="78" t="s">
        <v>1695</v>
      </c>
      <c r="AX108" s="83" t="s">
        <v>1801</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337</v>
      </c>
      <c r="B109" s="65"/>
      <c r="C109" s="65" t="s">
        <v>64</v>
      </c>
      <c r="D109" s="66">
        <v>162.63713720594217</v>
      </c>
      <c r="E109" s="68"/>
      <c r="F109" s="100" t="s">
        <v>1666</v>
      </c>
      <c r="G109" s="65"/>
      <c r="H109" s="69" t="s">
        <v>337</v>
      </c>
      <c r="I109" s="70"/>
      <c r="J109" s="70"/>
      <c r="K109" s="69" t="s">
        <v>1955</v>
      </c>
      <c r="L109" s="73">
        <v>1</v>
      </c>
      <c r="M109" s="74">
        <v>2255.229736328125</v>
      </c>
      <c r="N109" s="74">
        <v>8544.62109375</v>
      </c>
      <c r="O109" s="75"/>
      <c r="P109" s="76"/>
      <c r="Q109" s="76"/>
      <c r="R109" s="86"/>
      <c r="S109" s="48">
        <v>1</v>
      </c>
      <c r="T109" s="48">
        <v>0</v>
      </c>
      <c r="U109" s="49">
        <v>0</v>
      </c>
      <c r="V109" s="49">
        <v>0.003448</v>
      </c>
      <c r="W109" s="49">
        <v>0.009685</v>
      </c>
      <c r="X109" s="49">
        <v>0.459948</v>
      </c>
      <c r="Y109" s="49">
        <v>0</v>
      </c>
      <c r="Z109" s="49">
        <v>0</v>
      </c>
      <c r="AA109" s="71">
        <v>109</v>
      </c>
      <c r="AB109" s="71"/>
      <c r="AC109" s="72"/>
      <c r="AD109" s="78" t="s">
        <v>1080</v>
      </c>
      <c r="AE109" s="78">
        <v>740</v>
      </c>
      <c r="AF109" s="78">
        <v>273</v>
      </c>
      <c r="AG109" s="78">
        <v>100</v>
      </c>
      <c r="AH109" s="78">
        <v>108</v>
      </c>
      <c r="AI109" s="78"/>
      <c r="AJ109" s="78" t="s">
        <v>1224</v>
      </c>
      <c r="AK109" s="78" t="s">
        <v>1320</v>
      </c>
      <c r="AL109" s="83" t="s">
        <v>1432</v>
      </c>
      <c r="AM109" s="78"/>
      <c r="AN109" s="80">
        <v>43444.07318287037</v>
      </c>
      <c r="AO109" s="83" t="s">
        <v>1556</v>
      </c>
      <c r="AP109" s="78" t="b">
        <v>1</v>
      </c>
      <c r="AQ109" s="78" t="b">
        <v>0</v>
      </c>
      <c r="AR109" s="78" t="b">
        <v>0</v>
      </c>
      <c r="AS109" s="78"/>
      <c r="AT109" s="78">
        <v>6</v>
      </c>
      <c r="AU109" s="78"/>
      <c r="AV109" s="78" t="b">
        <v>0</v>
      </c>
      <c r="AW109" s="78" t="s">
        <v>1695</v>
      </c>
      <c r="AX109" s="83" t="s">
        <v>1802</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338</v>
      </c>
      <c r="B110" s="65"/>
      <c r="C110" s="65" t="s">
        <v>64</v>
      </c>
      <c r="D110" s="66">
        <v>179.70348029795053</v>
      </c>
      <c r="E110" s="68"/>
      <c r="F110" s="100" t="s">
        <v>1667</v>
      </c>
      <c r="G110" s="65"/>
      <c r="H110" s="69" t="s">
        <v>338</v>
      </c>
      <c r="I110" s="70"/>
      <c r="J110" s="70"/>
      <c r="K110" s="69" t="s">
        <v>1956</v>
      </c>
      <c r="L110" s="73">
        <v>1</v>
      </c>
      <c r="M110" s="74">
        <v>641.8609008789062</v>
      </c>
      <c r="N110" s="74">
        <v>2919.44775390625</v>
      </c>
      <c r="O110" s="75"/>
      <c r="P110" s="76"/>
      <c r="Q110" s="76"/>
      <c r="R110" s="86"/>
      <c r="S110" s="48">
        <v>1</v>
      </c>
      <c r="T110" s="48">
        <v>0</v>
      </c>
      <c r="U110" s="49">
        <v>0</v>
      </c>
      <c r="V110" s="49">
        <v>0.003448</v>
      </c>
      <c r="W110" s="49">
        <v>0.009685</v>
      </c>
      <c r="X110" s="49">
        <v>0.459948</v>
      </c>
      <c r="Y110" s="49">
        <v>0</v>
      </c>
      <c r="Z110" s="49">
        <v>0</v>
      </c>
      <c r="AA110" s="71">
        <v>110</v>
      </c>
      <c r="AB110" s="71"/>
      <c r="AC110" s="72"/>
      <c r="AD110" s="78" t="s">
        <v>1081</v>
      </c>
      <c r="AE110" s="78">
        <v>1103</v>
      </c>
      <c r="AF110" s="78">
        <v>7532</v>
      </c>
      <c r="AG110" s="78">
        <v>4763</v>
      </c>
      <c r="AH110" s="78">
        <v>12555</v>
      </c>
      <c r="AI110" s="78"/>
      <c r="AJ110" s="78" t="s">
        <v>1225</v>
      </c>
      <c r="AK110" s="78" t="s">
        <v>1333</v>
      </c>
      <c r="AL110" s="83" t="s">
        <v>1433</v>
      </c>
      <c r="AM110" s="78"/>
      <c r="AN110" s="80">
        <v>41864.59789351852</v>
      </c>
      <c r="AO110" s="83" t="s">
        <v>1557</v>
      </c>
      <c r="AP110" s="78" t="b">
        <v>0</v>
      </c>
      <c r="AQ110" s="78" t="b">
        <v>0</v>
      </c>
      <c r="AR110" s="78" t="b">
        <v>1</v>
      </c>
      <c r="AS110" s="78"/>
      <c r="AT110" s="78">
        <v>158</v>
      </c>
      <c r="AU110" s="83" t="s">
        <v>1597</v>
      </c>
      <c r="AV110" s="78" t="b">
        <v>1</v>
      </c>
      <c r="AW110" s="78" t="s">
        <v>1695</v>
      </c>
      <c r="AX110" s="83" t="s">
        <v>1803</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339</v>
      </c>
      <c r="B111" s="65"/>
      <c r="C111" s="65" t="s">
        <v>64</v>
      </c>
      <c r="D111" s="66">
        <v>173.32975717872824</v>
      </c>
      <c r="E111" s="68"/>
      <c r="F111" s="100" t="s">
        <v>1668</v>
      </c>
      <c r="G111" s="65"/>
      <c r="H111" s="69" t="s">
        <v>339</v>
      </c>
      <c r="I111" s="70"/>
      <c r="J111" s="70"/>
      <c r="K111" s="69" t="s">
        <v>1957</v>
      </c>
      <c r="L111" s="73">
        <v>1</v>
      </c>
      <c r="M111" s="74">
        <v>851.4736938476562</v>
      </c>
      <c r="N111" s="74">
        <v>4505.37939453125</v>
      </c>
      <c r="O111" s="75"/>
      <c r="P111" s="76"/>
      <c r="Q111" s="76"/>
      <c r="R111" s="86"/>
      <c r="S111" s="48">
        <v>1</v>
      </c>
      <c r="T111" s="48">
        <v>0</v>
      </c>
      <c r="U111" s="49">
        <v>0</v>
      </c>
      <c r="V111" s="49">
        <v>0.003448</v>
      </c>
      <c r="W111" s="49">
        <v>0.009685</v>
      </c>
      <c r="X111" s="49">
        <v>0.459948</v>
      </c>
      <c r="Y111" s="49">
        <v>0</v>
      </c>
      <c r="Z111" s="49">
        <v>0</v>
      </c>
      <c r="AA111" s="71">
        <v>111</v>
      </c>
      <c r="AB111" s="71"/>
      <c r="AC111" s="72"/>
      <c r="AD111" s="78" t="s">
        <v>1082</v>
      </c>
      <c r="AE111" s="78">
        <v>2194</v>
      </c>
      <c r="AF111" s="78">
        <v>4821</v>
      </c>
      <c r="AG111" s="78">
        <v>12349</v>
      </c>
      <c r="AH111" s="78">
        <v>383</v>
      </c>
      <c r="AI111" s="78"/>
      <c r="AJ111" s="78" t="s">
        <v>1226</v>
      </c>
      <c r="AK111" s="78" t="s">
        <v>1334</v>
      </c>
      <c r="AL111" s="83" t="s">
        <v>1434</v>
      </c>
      <c r="AM111" s="78"/>
      <c r="AN111" s="80">
        <v>40681.57383101852</v>
      </c>
      <c r="AO111" s="83" t="s">
        <v>1558</v>
      </c>
      <c r="AP111" s="78" t="b">
        <v>0</v>
      </c>
      <c r="AQ111" s="78" t="b">
        <v>0</v>
      </c>
      <c r="AR111" s="78" t="b">
        <v>0</v>
      </c>
      <c r="AS111" s="78" t="s">
        <v>922</v>
      </c>
      <c r="AT111" s="78">
        <v>71</v>
      </c>
      <c r="AU111" s="83" t="s">
        <v>1597</v>
      </c>
      <c r="AV111" s="78" t="b">
        <v>0</v>
      </c>
      <c r="AW111" s="78" t="s">
        <v>1695</v>
      </c>
      <c r="AX111" s="83" t="s">
        <v>1804</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340</v>
      </c>
      <c r="B112" s="65"/>
      <c r="C112" s="65" t="s">
        <v>64</v>
      </c>
      <c r="D112" s="66">
        <v>163.14731718265602</v>
      </c>
      <c r="E112" s="68"/>
      <c r="F112" s="100" t="s">
        <v>1669</v>
      </c>
      <c r="G112" s="65"/>
      <c r="H112" s="69" t="s">
        <v>340</v>
      </c>
      <c r="I112" s="70"/>
      <c r="J112" s="70"/>
      <c r="K112" s="69" t="s">
        <v>1958</v>
      </c>
      <c r="L112" s="73">
        <v>1</v>
      </c>
      <c r="M112" s="74">
        <v>1411.1881103515625</v>
      </c>
      <c r="N112" s="74">
        <v>7631.68994140625</v>
      </c>
      <c r="O112" s="75"/>
      <c r="P112" s="76"/>
      <c r="Q112" s="76"/>
      <c r="R112" s="86"/>
      <c r="S112" s="48">
        <v>1</v>
      </c>
      <c r="T112" s="48">
        <v>0</v>
      </c>
      <c r="U112" s="49">
        <v>0</v>
      </c>
      <c r="V112" s="49">
        <v>0.003448</v>
      </c>
      <c r="W112" s="49">
        <v>0.009685</v>
      </c>
      <c r="X112" s="49">
        <v>0.459948</v>
      </c>
      <c r="Y112" s="49">
        <v>0</v>
      </c>
      <c r="Z112" s="49">
        <v>0</v>
      </c>
      <c r="AA112" s="71">
        <v>112</v>
      </c>
      <c r="AB112" s="71"/>
      <c r="AC112" s="72"/>
      <c r="AD112" s="78" t="s">
        <v>1083</v>
      </c>
      <c r="AE112" s="78">
        <v>377</v>
      </c>
      <c r="AF112" s="78">
        <v>490</v>
      </c>
      <c r="AG112" s="78">
        <v>3922</v>
      </c>
      <c r="AH112" s="78">
        <v>177</v>
      </c>
      <c r="AI112" s="78">
        <v>-10800</v>
      </c>
      <c r="AJ112" s="78" t="s">
        <v>1227</v>
      </c>
      <c r="AK112" s="78" t="s">
        <v>1335</v>
      </c>
      <c r="AL112" s="83" t="s">
        <v>1435</v>
      </c>
      <c r="AM112" s="78" t="s">
        <v>1462</v>
      </c>
      <c r="AN112" s="80">
        <v>41196.09101851852</v>
      </c>
      <c r="AO112" s="83" t="s">
        <v>1559</v>
      </c>
      <c r="AP112" s="78" t="b">
        <v>0</v>
      </c>
      <c r="AQ112" s="78" t="b">
        <v>0</v>
      </c>
      <c r="AR112" s="78" t="b">
        <v>0</v>
      </c>
      <c r="AS112" s="78" t="s">
        <v>922</v>
      </c>
      <c r="AT112" s="78">
        <v>6</v>
      </c>
      <c r="AU112" s="83" t="s">
        <v>1611</v>
      </c>
      <c r="AV112" s="78" t="b">
        <v>0</v>
      </c>
      <c r="AW112" s="78" t="s">
        <v>1695</v>
      </c>
      <c r="AX112" s="83" t="s">
        <v>1805</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341</v>
      </c>
      <c r="B113" s="65"/>
      <c r="C113" s="65" t="s">
        <v>64</v>
      </c>
      <c r="D113" s="66">
        <v>164.1089006410706</v>
      </c>
      <c r="E113" s="68"/>
      <c r="F113" s="100" t="s">
        <v>1670</v>
      </c>
      <c r="G113" s="65"/>
      <c r="H113" s="69" t="s">
        <v>341</v>
      </c>
      <c r="I113" s="70"/>
      <c r="J113" s="70"/>
      <c r="K113" s="69" t="s">
        <v>1959</v>
      </c>
      <c r="L113" s="73">
        <v>1</v>
      </c>
      <c r="M113" s="74">
        <v>2305.686767578125</v>
      </c>
      <c r="N113" s="74">
        <v>9646.09375</v>
      </c>
      <c r="O113" s="75"/>
      <c r="P113" s="76"/>
      <c r="Q113" s="76"/>
      <c r="R113" s="86"/>
      <c r="S113" s="48">
        <v>1</v>
      </c>
      <c r="T113" s="48">
        <v>0</v>
      </c>
      <c r="U113" s="49">
        <v>0</v>
      </c>
      <c r="V113" s="49">
        <v>0.003448</v>
      </c>
      <c r="W113" s="49">
        <v>0.009685</v>
      </c>
      <c r="X113" s="49">
        <v>0.459948</v>
      </c>
      <c r="Y113" s="49">
        <v>0</v>
      </c>
      <c r="Z113" s="49">
        <v>0</v>
      </c>
      <c r="AA113" s="71">
        <v>113</v>
      </c>
      <c r="AB113" s="71"/>
      <c r="AC113" s="72"/>
      <c r="AD113" s="78" t="s">
        <v>1084</v>
      </c>
      <c r="AE113" s="78">
        <v>1786</v>
      </c>
      <c r="AF113" s="78">
        <v>899</v>
      </c>
      <c r="AG113" s="78">
        <v>7877</v>
      </c>
      <c r="AH113" s="78">
        <v>253</v>
      </c>
      <c r="AI113" s="78"/>
      <c r="AJ113" s="78" t="s">
        <v>1228</v>
      </c>
      <c r="AK113" s="78" t="s">
        <v>1336</v>
      </c>
      <c r="AL113" s="83" t="s">
        <v>1436</v>
      </c>
      <c r="AM113" s="78"/>
      <c r="AN113" s="80">
        <v>40237.618425925924</v>
      </c>
      <c r="AO113" s="83" t="s">
        <v>1560</v>
      </c>
      <c r="AP113" s="78" t="b">
        <v>0</v>
      </c>
      <c r="AQ113" s="78" t="b">
        <v>0</v>
      </c>
      <c r="AR113" s="78" t="b">
        <v>1</v>
      </c>
      <c r="AS113" s="78"/>
      <c r="AT113" s="78">
        <v>26</v>
      </c>
      <c r="AU113" s="83" t="s">
        <v>1610</v>
      </c>
      <c r="AV113" s="78" t="b">
        <v>0</v>
      </c>
      <c r="AW113" s="78" t="s">
        <v>1695</v>
      </c>
      <c r="AX113" s="83" t="s">
        <v>1806</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342</v>
      </c>
      <c r="B114" s="65"/>
      <c r="C114" s="65" t="s">
        <v>64</v>
      </c>
      <c r="D114" s="66">
        <v>170.5578576739097</v>
      </c>
      <c r="E114" s="68"/>
      <c r="F114" s="100" t="s">
        <v>1671</v>
      </c>
      <c r="G114" s="65"/>
      <c r="H114" s="69" t="s">
        <v>342</v>
      </c>
      <c r="I114" s="70"/>
      <c r="J114" s="70"/>
      <c r="K114" s="69" t="s">
        <v>1960</v>
      </c>
      <c r="L114" s="73">
        <v>1</v>
      </c>
      <c r="M114" s="74">
        <v>3801.176025390625</v>
      </c>
      <c r="N114" s="74">
        <v>3456.823486328125</v>
      </c>
      <c r="O114" s="75"/>
      <c r="P114" s="76"/>
      <c r="Q114" s="76"/>
      <c r="R114" s="86"/>
      <c r="S114" s="48">
        <v>1</v>
      </c>
      <c r="T114" s="48">
        <v>0</v>
      </c>
      <c r="U114" s="49">
        <v>0</v>
      </c>
      <c r="V114" s="49">
        <v>0.003448</v>
      </c>
      <c r="W114" s="49">
        <v>0.009685</v>
      </c>
      <c r="X114" s="49">
        <v>0.459948</v>
      </c>
      <c r="Y114" s="49">
        <v>0</v>
      </c>
      <c r="Z114" s="49">
        <v>0</v>
      </c>
      <c r="AA114" s="71">
        <v>114</v>
      </c>
      <c r="AB114" s="71"/>
      <c r="AC114" s="72"/>
      <c r="AD114" s="78" t="s">
        <v>1085</v>
      </c>
      <c r="AE114" s="78">
        <v>419</v>
      </c>
      <c r="AF114" s="78">
        <v>3642</v>
      </c>
      <c r="AG114" s="78">
        <v>7308</v>
      </c>
      <c r="AH114" s="78">
        <v>355</v>
      </c>
      <c r="AI114" s="78"/>
      <c r="AJ114" s="78" t="s">
        <v>1229</v>
      </c>
      <c r="AK114" s="78" t="s">
        <v>1337</v>
      </c>
      <c r="AL114" s="83" t="s">
        <v>1437</v>
      </c>
      <c r="AM114" s="78"/>
      <c r="AN114" s="80">
        <v>39469.55494212963</v>
      </c>
      <c r="AO114" s="83" t="s">
        <v>1561</v>
      </c>
      <c r="AP114" s="78" t="b">
        <v>0</v>
      </c>
      <c r="AQ114" s="78" t="b">
        <v>0</v>
      </c>
      <c r="AR114" s="78" t="b">
        <v>1</v>
      </c>
      <c r="AS114" s="78"/>
      <c r="AT114" s="78">
        <v>86</v>
      </c>
      <c r="AU114" s="83" t="s">
        <v>1600</v>
      </c>
      <c r="AV114" s="78" t="b">
        <v>0</v>
      </c>
      <c r="AW114" s="78" t="s">
        <v>1695</v>
      </c>
      <c r="AX114" s="83" t="s">
        <v>1807</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343</v>
      </c>
      <c r="B115" s="65"/>
      <c r="C115" s="65" t="s">
        <v>64</v>
      </c>
      <c r="D115" s="66">
        <v>285.7480326006144</v>
      </c>
      <c r="E115" s="68"/>
      <c r="F115" s="100" t="s">
        <v>1672</v>
      </c>
      <c r="G115" s="65"/>
      <c r="H115" s="69" t="s">
        <v>343</v>
      </c>
      <c r="I115" s="70"/>
      <c r="J115" s="70"/>
      <c r="K115" s="69" t="s">
        <v>1961</v>
      </c>
      <c r="L115" s="73">
        <v>1</v>
      </c>
      <c r="M115" s="74">
        <v>878.6472778320312</v>
      </c>
      <c r="N115" s="74">
        <v>1293.375732421875</v>
      </c>
      <c r="O115" s="75"/>
      <c r="P115" s="76"/>
      <c r="Q115" s="76"/>
      <c r="R115" s="86"/>
      <c r="S115" s="48">
        <v>1</v>
      </c>
      <c r="T115" s="48">
        <v>0</v>
      </c>
      <c r="U115" s="49">
        <v>0</v>
      </c>
      <c r="V115" s="49">
        <v>0.003448</v>
      </c>
      <c r="W115" s="49">
        <v>0.009685</v>
      </c>
      <c r="X115" s="49">
        <v>0.459948</v>
      </c>
      <c r="Y115" s="49">
        <v>0</v>
      </c>
      <c r="Z115" s="49">
        <v>0</v>
      </c>
      <c r="AA115" s="71">
        <v>115</v>
      </c>
      <c r="AB115" s="71"/>
      <c r="AC115" s="72"/>
      <c r="AD115" s="78" t="s">
        <v>1086</v>
      </c>
      <c r="AE115" s="78">
        <v>1509</v>
      </c>
      <c r="AF115" s="78">
        <v>52637</v>
      </c>
      <c r="AG115" s="78">
        <v>119588</v>
      </c>
      <c r="AH115" s="78">
        <v>756</v>
      </c>
      <c r="AI115" s="78"/>
      <c r="AJ115" s="78" t="s">
        <v>1230</v>
      </c>
      <c r="AK115" s="78" t="s">
        <v>1271</v>
      </c>
      <c r="AL115" s="83" t="s">
        <v>1438</v>
      </c>
      <c r="AM115" s="78"/>
      <c r="AN115" s="80">
        <v>39904.75846064815</v>
      </c>
      <c r="AO115" s="83" t="s">
        <v>1562</v>
      </c>
      <c r="AP115" s="78" t="b">
        <v>0</v>
      </c>
      <c r="AQ115" s="78" t="b">
        <v>0</v>
      </c>
      <c r="AR115" s="78" t="b">
        <v>0</v>
      </c>
      <c r="AS115" s="78"/>
      <c r="AT115" s="78">
        <v>593</v>
      </c>
      <c r="AU115" s="83" t="s">
        <v>1612</v>
      </c>
      <c r="AV115" s="78" t="b">
        <v>1</v>
      </c>
      <c r="AW115" s="78" t="s">
        <v>1695</v>
      </c>
      <c r="AX115" s="83" t="s">
        <v>1808</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344</v>
      </c>
      <c r="B116" s="65"/>
      <c r="C116" s="65" t="s">
        <v>64</v>
      </c>
      <c r="D116" s="66">
        <v>168.3549146408181</v>
      </c>
      <c r="E116" s="68"/>
      <c r="F116" s="100" t="s">
        <v>1673</v>
      </c>
      <c r="G116" s="65"/>
      <c r="H116" s="69" t="s">
        <v>344</v>
      </c>
      <c r="I116" s="70"/>
      <c r="J116" s="70"/>
      <c r="K116" s="69" t="s">
        <v>1962</v>
      </c>
      <c r="L116" s="73">
        <v>1</v>
      </c>
      <c r="M116" s="74">
        <v>489.8910827636719</v>
      </c>
      <c r="N116" s="74">
        <v>6836.517578125</v>
      </c>
      <c r="O116" s="75"/>
      <c r="P116" s="76"/>
      <c r="Q116" s="76"/>
      <c r="R116" s="86"/>
      <c r="S116" s="48">
        <v>1</v>
      </c>
      <c r="T116" s="48">
        <v>0</v>
      </c>
      <c r="U116" s="49">
        <v>0</v>
      </c>
      <c r="V116" s="49">
        <v>0.003448</v>
      </c>
      <c r="W116" s="49">
        <v>0.009685</v>
      </c>
      <c r="X116" s="49">
        <v>0.459948</v>
      </c>
      <c r="Y116" s="49">
        <v>0</v>
      </c>
      <c r="Z116" s="49">
        <v>0</v>
      </c>
      <c r="AA116" s="71">
        <v>116</v>
      </c>
      <c r="AB116" s="71"/>
      <c r="AC116" s="72"/>
      <c r="AD116" s="78" t="s">
        <v>1087</v>
      </c>
      <c r="AE116" s="78">
        <v>2454</v>
      </c>
      <c r="AF116" s="78">
        <v>2705</v>
      </c>
      <c r="AG116" s="78">
        <v>6712</v>
      </c>
      <c r="AH116" s="78">
        <v>603</v>
      </c>
      <c r="AI116" s="78"/>
      <c r="AJ116" s="78" t="s">
        <v>1231</v>
      </c>
      <c r="AK116" s="78" t="s">
        <v>949</v>
      </c>
      <c r="AL116" s="78"/>
      <c r="AM116" s="78"/>
      <c r="AN116" s="80">
        <v>40610.77763888889</v>
      </c>
      <c r="AO116" s="83" t="s">
        <v>1563</v>
      </c>
      <c r="AP116" s="78" t="b">
        <v>1</v>
      </c>
      <c r="AQ116" s="78" t="b">
        <v>0</v>
      </c>
      <c r="AR116" s="78" t="b">
        <v>0</v>
      </c>
      <c r="AS116" s="78"/>
      <c r="AT116" s="78">
        <v>65</v>
      </c>
      <c r="AU116" s="83" t="s">
        <v>1597</v>
      </c>
      <c r="AV116" s="78" t="b">
        <v>0</v>
      </c>
      <c r="AW116" s="78" t="s">
        <v>1695</v>
      </c>
      <c r="AX116" s="83" t="s">
        <v>1809</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345</v>
      </c>
      <c r="B117" s="65"/>
      <c r="C117" s="65" t="s">
        <v>64</v>
      </c>
      <c r="D117" s="66">
        <v>166.35181169077111</v>
      </c>
      <c r="E117" s="68"/>
      <c r="F117" s="100" t="s">
        <v>1674</v>
      </c>
      <c r="G117" s="65"/>
      <c r="H117" s="69" t="s">
        <v>345</v>
      </c>
      <c r="I117" s="70"/>
      <c r="J117" s="70"/>
      <c r="K117" s="69" t="s">
        <v>1963</v>
      </c>
      <c r="L117" s="73">
        <v>1</v>
      </c>
      <c r="M117" s="74">
        <v>3437.045166015625</v>
      </c>
      <c r="N117" s="74">
        <v>8061.47802734375</v>
      </c>
      <c r="O117" s="75"/>
      <c r="P117" s="76"/>
      <c r="Q117" s="76"/>
      <c r="R117" s="86"/>
      <c r="S117" s="48">
        <v>1</v>
      </c>
      <c r="T117" s="48">
        <v>0</v>
      </c>
      <c r="U117" s="49">
        <v>0</v>
      </c>
      <c r="V117" s="49">
        <v>0.003448</v>
      </c>
      <c r="W117" s="49">
        <v>0.009685</v>
      </c>
      <c r="X117" s="49">
        <v>0.459948</v>
      </c>
      <c r="Y117" s="49">
        <v>0</v>
      </c>
      <c r="Z117" s="49">
        <v>0</v>
      </c>
      <c r="AA117" s="71">
        <v>117</v>
      </c>
      <c r="AB117" s="71"/>
      <c r="AC117" s="72"/>
      <c r="AD117" s="78" t="s">
        <v>1088</v>
      </c>
      <c r="AE117" s="78">
        <v>1451</v>
      </c>
      <c r="AF117" s="78">
        <v>1853</v>
      </c>
      <c r="AG117" s="78">
        <v>32385</v>
      </c>
      <c r="AH117" s="78">
        <v>5026</v>
      </c>
      <c r="AI117" s="78"/>
      <c r="AJ117" s="78" t="s">
        <v>1232</v>
      </c>
      <c r="AK117" s="78" t="s">
        <v>1289</v>
      </c>
      <c r="AL117" s="83" t="s">
        <v>1439</v>
      </c>
      <c r="AM117" s="78"/>
      <c r="AN117" s="80">
        <v>39749.78097222222</v>
      </c>
      <c r="AO117" s="83" t="s">
        <v>1564</v>
      </c>
      <c r="AP117" s="78" t="b">
        <v>0</v>
      </c>
      <c r="AQ117" s="78" t="b">
        <v>0</v>
      </c>
      <c r="AR117" s="78" t="b">
        <v>1</v>
      </c>
      <c r="AS117" s="78"/>
      <c r="AT117" s="78">
        <v>49</v>
      </c>
      <c r="AU117" s="83" t="s">
        <v>1597</v>
      </c>
      <c r="AV117" s="78" t="b">
        <v>0</v>
      </c>
      <c r="AW117" s="78" t="s">
        <v>1695</v>
      </c>
      <c r="AX117" s="83" t="s">
        <v>1810</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346</v>
      </c>
      <c r="B118" s="65"/>
      <c r="C118" s="65" t="s">
        <v>64</v>
      </c>
      <c r="D118" s="66">
        <v>174.66751020522676</v>
      </c>
      <c r="E118" s="68"/>
      <c r="F118" s="100" t="s">
        <v>1675</v>
      </c>
      <c r="G118" s="65"/>
      <c r="H118" s="69" t="s">
        <v>346</v>
      </c>
      <c r="I118" s="70"/>
      <c r="J118" s="70"/>
      <c r="K118" s="69" t="s">
        <v>1964</v>
      </c>
      <c r="L118" s="73">
        <v>1</v>
      </c>
      <c r="M118" s="74">
        <v>2572.59375</v>
      </c>
      <c r="N118" s="74">
        <v>4321.052734375</v>
      </c>
      <c r="O118" s="75"/>
      <c r="P118" s="76"/>
      <c r="Q118" s="76"/>
      <c r="R118" s="86"/>
      <c r="S118" s="48">
        <v>1</v>
      </c>
      <c r="T118" s="48">
        <v>0</v>
      </c>
      <c r="U118" s="49">
        <v>0</v>
      </c>
      <c r="V118" s="49">
        <v>0.003448</v>
      </c>
      <c r="W118" s="49">
        <v>0.009685</v>
      </c>
      <c r="X118" s="49">
        <v>0.459948</v>
      </c>
      <c r="Y118" s="49">
        <v>0</v>
      </c>
      <c r="Z118" s="49">
        <v>0</v>
      </c>
      <c r="AA118" s="71">
        <v>118</v>
      </c>
      <c r="AB118" s="71"/>
      <c r="AC118" s="72"/>
      <c r="AD118" s="78" t="s">
        <v>1089</v>
      </c>
      <c r="AE118" s="78">
        <v>2757</v>
      </c>
      <c r="AF118" s="78">
        <v>5390</v>
      </c>
      <c r="AG118" s="78">
        <v>20259</v>
      </c>
      <c r="AH118" s="78">
        <v>5035</v>
      </c>
      <c r="AI118" s="78"/>
      <c r="AJ118" s="78" t="s">
        <v>1233</v>
      </c>
      <c r="AK118" s="78" t="s">
        <v>1287</v>
      </c>
      <c r="AL118" s="83" t="s">
        <v>1440</v>
      </c>
      <c r="AM118" s="78"/>
      <c r="AN118" s="80">
        <v>40371.54068287037</v>
      </c>
      <c r="AO118" s="83" t="s">
        <v>1565</v>
      </c>
      <c r="AP118" s="78" t="b">
        <v>0</v>
      </c>
      <c r="AQ118" s="78" t="b">
        <v>0</v>
      </c>
      <c r="AR118" s="78" t="b">
        <v>0</v>
      </c>
      <c r="AS118" s="78"/>
      <c r="AT118" s="78">
        <v>97</v>
      </c>
      <c r="AU118" s="83" t="s">
        <v>1597</v>
      </c>
      <c r="AV118" s="78" t="b">
        <v>0</v>
      </c>
      <c r="AW118" s="78" t="s">
        <v>1695</v>
      </c>
      <c r="AX118" s="83" t="s">
        <v>1811</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347</v>
      </c>
      <c r="B119" s="65"/>
      <c r="C119" s="65" t="s">
        <v>64</v>
      </c>
      <c r="D119" s="66">
        <v>163.22725321587387</v>
      </c>
      <c r="E119" s="68"/>
      <c r="F119" s="100" t="s">
        <v>1676</v>
      </c>
      <c r="G119" s="65"/>
      <c r="H119" s="69" t="s">
        <v>347</v>
      </c>
      <c r="I119" s="70"/>
      <c r="J119" s="70"/>
      <c r="K119" s="69" t="s">
        <v>1965</v>
      </c>
      <c r="L119" s="73">
        <v>1</v>
      </c>
      <c r="M119" s="74">
        <v>1591.08447265625</v>
      </c>
      <c r="N119" s="74">
        <v>8585.826171875</v>
      </c>
      <c r="O119" s="75"/>
      <c r="P119" s="76"/>
      <c r="Q119" s="76"/>
      <c r="R119" s="86"/>
      <c r="S119" s="48">
        <v>1</v>
      </c>
      <c r="T119" s="48">
        <v>0</v>
      </c>
      <c r="U119" s="49">
        <v>0</v>
      </c>
      <c r="V119" s="49">
        <v>0.003448</v>
      </c>
      <c r="W119" s="49">
        <v>0.009685</v>
      </c>
      <c r="X119" s="49">
        <v>0.459948</v>
      </c>
      <c r="Y119" s="49">
        <v>0</v>
      </c>
      <c r="Z119" s="49">
        <v>0</v>
      </c>
      <c r="AA119" s="71">
        <v>119</v>
      </c>
      <c r="AB119" s="71"/>
      <c r="AC119" s="72"/>
      <c r="AD119" s="78" t="s">
        <v>1090</v>
      </c>
      <c r="AE119" s="78">
        <v>493</v>
      </c>
      <c r="AF119" s="78">
        <v>524</v>
      </c>
      <c r="AG119" s="78">
        <v>1251</v>
      </c>
      <c r="AH119" s="78">
        <v>1685</v>
      </c>
      <c r="AI119" s="78"/>
      <c r="AJ119" s="78" t="s">
        <v>1234</v>
      </c>
      <c r="AK119" s="78" t="s">
        <v>949</v>
      </c>
      <c r="AL119" s="83" t="s">
        <v>1441</v>
      </c>
      <c r="AM119" s="78"/>
      <c r="AN119" s="80">
        <v>40059.91741898148</v>
      </c>
      <c r="AO119" s="83" t="s">
        <v>1566</v>
      </c>
      <c r="AP119" s="78" t="b">
        <v>0</v>
      </c>
      <c r="AQ119" s="78" t="b">
        <v>0</v>
      </c>
      <c r="AR119" s="78" t="b">
        <v>1</v>
      </c>
      <c r="AS119" s="78"/>
      <c r="AT119" s="78">
        <v>15</v>
      </c>
      <c r="AU119" s="83" t="s">
        <v>1606</v>
      </c>
      <c r="AV119" s="78" t="b">
        <v>0</v>
      </c>
      <c r="AW119" s="78" t="s">
        <v>1695</v>
      </c>
      <c r="AX119" s="83" t="s">
        <v>1812</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272</v>
      </c>
      <c r="B120" s="65"/>
      <c r="C120" s="65" t="s">
        <v>64</v>
      </c>
      <c r="D120" s="66">
        <v>162.8981048438004</v>
      </c>
      <c r="E120" s="68"/>
      <c r="F120" s="100" t="s">
        <v>628</v>
      </c>
      <c r="G120" s="65"/>
      <c r="H120" s="69" t="s">
        <v>272</v>
      </c>
      <c r="I120" s="70"/>
      <c r="J120" s="70"/>
      <c r="K120" s="69" t="s">
        <v>1966</v>
      </c>
      <c r="L120" s="73">
        <v>234.7164452409709</v>
      </c>
      <c r="M120" s="74">
        <v>5391.18017578125</v>
      </c>
      <c r="N120" s="74">
        <v>723.3062744140625</v>
      </c>
      <c r="O120" s="75"/>
      <c r="P120" s="76"/>
      <c r="Q120" s="76"/>
      <c r="R120" s="86"/>
      <c r="S120" s="48">
        <v>0</v>
      </c>
      <c r="T120" s="48">
        <v>2</v>
      </c>
      <c r="U120" s="49">
        <v>300</v>
      </c>
      <c r="V120" s="49">
        <v>0.002933</v>
      </c>
      <c r="W120" s="49">
        <v>0.00269</v>
      </c>
      <c r="X120" s="49">
        <v>0.723266</v>
      </c>
      <c r="Y120" s="49">
        <v>0</v>
      </c>
      <c r="Z120" s="49">
        <v>0</v>
      </c>
      <c r="AA120" s="71">
        <v>120</v>
      </c>
      <c r="AB120" s="71"/>
      <c r="AC120" s="72"/>
      <c r="AD120" s="78" t="s">
        <v>1091</v>
      </c>
      <c r="AE120" s="78">
        <v>402</v>
      </c>
      <c r="AF120" s="78">
        <v>384</v>
      </c>
      <c r="AG120" s="78">
        <v>41270</v>
      </c>
      <c r="AH120" s="78">
        <v>9940</v>
      </c>
      <c r="AI120" s="78"/>
      <c r="AJ120" s="78" t="s">
        <v>1235</v>
      </c>
      <c r="AK120" s="78" t="s">
        <v>1274</v>
      </c>
      <c r="AL120" s="78"/>
      <c r="AM120" s="78"/>
      <c r="AN120" s="80">
        <v>42904.694085648145</v>
      </c>
      <c r="AO120" s="83" t="s">
        <v>1567</v>
      </c>
      <c r="AP120" s="78" t="b">
        <v>1</v>
      </c>
      <c r="AQ120" s="78" t="b">
        <v>0</v>
      </c>
      <c r="AR120" s="78" t="b">
        <v>1</v>
      </c>
      <c r="AS120" s="78"/>
      <c r="AT120" s="78">
        <v>2</v>
      </c>
      <c r="AU120" s="78"/>
      <c r="AV120" s="78" t="b">
        <v>0</v>
      </c>
      <c r="AW120" s="78" t="s">
        <v>1695</v>
      </c>
      <c r="AX120" s="83" t="s">
        <v>1813</v>
      </c>
      <c r="AY120" s="78" t="s">
        <v>66</v>
      </c>
      <c r="AZ120" s="78" t="str">
        <f>REPLACE(INDEX(GroupVertices[Group],MATCH(Vertices[[#This Row],[Vertex]],GroupVertices[Vertex],0)),1,1,"")</f>
        <v>3</v>
      </c>
      <c r="BA120" s="48"/>
      <c r="BB120" s="48"/>
      <c r="BC120" s="48"/>
      <c r="BD120" s="48"/>
      <c r="BE120" s="48" t="s">
        <v>544</v>
      </c>
      <c r="BF120" s="48" t="s">
        <v>544</v>
      </c>
      <c r="BG120" s="116" t="s">
        <v>2490</v>
      </c>
      <c r="BH120" s="116" t="s">
        <v>2490</v>
      </c>
      <c r="BI120" s="116" t="s">
        <v>2546</v>
      </c>
      <c r="BJ120" s="116" t="s">
        <v>2546</v>
      </c>
      <c r="BK120" s="116">
        <v>0</v>
      </c>
      <c r="BL120" s="120">
        <v>0</v>
      </c>
      <c r="BM120" s="116">
        <v>0</v>
      </c>
      <c r="BN120" s="120">
        <v>0</v>
      </c>
      <c r="BO120" s="116">
        <v>0</v>
      </c>
      <c r="BP120" s="120">
        <v>0</v>
      </c>
      <c r="BQ120" s="116">
        <v>46</v>
      </c>
      <c r="BR120" s="120">
        <v>100</v>
      </c>
      <c r="BS120" s="116">
        <v>46</v>
      </c>
      <c r="BT120" s="2"/>
      <c r="BU120" s="3"/>
      <c r="BV120" s="3"/>
      <c r="BW120" s="3"/>
      <c r="BX120" s="3"/>
    </row>
    <row r="121" spans="1:76" ht="15">
      <c r="A121" s="64" t="s">
        <v>273</v>
      </c>
      <c r="B121" s="65"/>
      <c r="C121" s="65" t="s">
        <v>64</v>
      </c>
      <c r="D121" s="66">
        <v>162.286829295664</v>
      </c>
      <c r="E121" s="68"/>
      <c r="F121" s="100" t="s">
        <v>629</v>
      </c>
      <c r="G121" s="65"/>
      <c r="H121" s="69" t="s">
        <v>273</v>
      </c>
      <c r="I121" s="70"/>
      <c r="J121" s="70"/>
      <c r="K121" s="69" t="s">
        <v>1967</v>
      </c>
      <c r="L121" s="73">
        <v>1</v>
      </c>
      <c r="M121" s="74">
        <v>9534.458984375</v>
      </c>
      <c r="N121" s="74">
        <v>5425.92822265625</v>
      </c>
      <c r="O121" s="75"/>
      <c r="P121" s="76"/>
      <c r="Q121" s="76"/>
      <c r="R121" s="86"/>
      <c r="S121" s="48">
        <v>0</v>
      </c>
      <c r="T121" s="48">
        <v>1</v>
      </c>
      <c r="U121" s="49">
        <v>0</v>
      </c>
      <c r="V121" s="49">
        <v>0.002488</v>
      </c>
      <c r="W121" s="49">
        <v>0.001148</v>
      </c>
      <c r="X121" s="49">
        <v>0.5112</v>
      </c>
      <c r="Y121" s="49">
        <v>0</v>
      </c>
      <c r="Z121" s="49">
        <v>0</v>
      </c>
      <c r="AA121" s="71">
        <v>121</v>
      </c>
      <c r="AB121" s="71"/>
      <c r="AC121" s="72"/>
      <c r="AD121" s="78" t="s">
        <v>1092</v>
      </c>
      <c r="AE121" s="78">
        <v>180</v>
      </c>
      <c r="AF121" s="78">
        <v>124</v>
      </c>
      <c r="AG121" s="78">
        <v>6483</v>
      </c>
      <c r="AH121" s="78">
        <v>8326</v>
      </c>
      <c r="AI121" s="78"/>
      <c r="AJ121" s="78" t="s">
        <v>1236</v>
      </c>
      <c r="AK121" s="78" t="s">
        <v>1338</v>
      </c>
      <c r="AL121" s="78"/>
      <c r="AM121" s="78"/>
      <c r="AN121" s="80">
        <v>41900.974907407406</v>
      </c>
      <c r="AO121" s="83" t="s">
        <v>1568</v>
      </c>
      <c r="AP121" s="78" t="b">
        <v>0</v>
      </c>
      <c r="AQ121" s="78" t="b">
        <v>0</v>
      </c>
      <c r="AR121" s="78" t="b">
        <v>0</v>
      </c>
      <c r="AS121" s="78"/>
      <c r="AT121" s="78">
        <v>5</v>
      </c>
      <c r="AU121" s="83" t="s">
        <v>1597</v>
      </c>
      <c r="AV121" s="78" t="b">
        <v>0</v>
      </c>
      <c r="AW121" s="78" t="s">
        <v>1695</v>
      </c>
      <c r="AX121" s="83" t="s">
        <v>1814</v>
      </c>
      <c r="AY121" s="78" t="s">
        <v>66</v>
      </c>
      <c r="AZ121" s="78" t="str">
        <f>REPLACE(INDEX(GroupVertices[Group],MATCH(Vertices[[#This Row],[Vertex]],GroupVertices[Vertex],0)),1,1,"")</f>
        <v>9</v>
      </c>
      <c r="BA121" s="48"/>
      <c r="BB121" s="48"/>
      <c r="BC121" s="48"/>
      <c r="BD121" s="48"/>
      <c r="BE121" s="48" t="s">
        <v>545</v>
      </c>
      <c r="BF121" s="48" t="s">
        <v>545</v>
      </c>
      <c r="BG121" s="116" t="s">
        <v>2491</v>
      </c>
      <c r="BH121" s="116" t="s">
        <v>2491</v>
      </c>
      <c r="BI121" s="116" t="s">
        <v>2547</v>
      </c>
      <c r="BJ121" s="116" t="s">
        <v>2547</v>
      </c>
      <c r="BK121" s="116">
        <v>0</v>
      </c>
      <c r="BL121" s="120">
        <v>0</v>
      </c>
      <c r="BM121" s="116">
        <v>0</v>
      </c>
      <c r="BN121" s="120">
        <v>0</v>
      </c>
      <c r="BO121" s="116">
        <v>0</v>
      </c>
      <c r="BP121" s="120">
        <v>0</v>
      </c>
      <c r="BQ121" s="116">
        <v>20</v>
      </c>
      <c r="BR121" s="120">
        <v>100</v>
      </c>
      <c r="BS121" s="116">
        <v>20</v>
      </c>
      <c r="BT121" s="2"/>
      <c r="BU121" s="3"/>
      <c r="BV121" s="3"/>
      <c r="BW121" s="3"/>
      <c r="BX121" s="3"/>
    </row>
    <row r="122" spans="1:76" ht="15">
      <c r="A122" s="64" t="s">
        <v>277</v>
      </c>
      <c r="B122" s="65"/>
      <c r="C122" s="65" t="s">
        <v>64</v>
      </c>
      <c r="D122" s="66">
        <v>194.09666839676237</v>
      </c>
      <c r="E122" s="68"/>
      <c r="F122" s="100" t="s">
        <v>633</v>
      </c>
      <c r="G122" s="65"/>
      <c r="H122" s="69" t="s">
        <v>277</v>
      </c>
      <c r="I122" s="70"/>
      <c r="J122" s="70"/>
      <c r="K122" s="69" t="s">
        <v>1968</v>
      </c>
      <c r="L122" s="73">
        <v>547.8964818638719</v>
      </c>
      <c r="M122" s="74">
        <v>9534.458984375</v>
      </c>
      <c r="N122" s="74">
        <v>4631.8896484375</v>
      </c>
      <c r="O122" s="75"/>
      <c r="P122" s="76"/>
      <c r="Q122" s="76"/>
      <c r="R122" s="86"/>
      <c r="S122" s="48">
        <v>5</v>
      </c>
      <c r="T122" s="48">
        <v>1</v>
      </c>
      <c r="U122" s="49">
        <v>702</v>
      </c>
      <c r="V122" s="49">
        <v>0.003521</v>
      </c>
      <c r="W122" s="49">
        <v>0.011186</v>
      </c>
      <c r="X122" s="49">
        <v>2.124707</v>
      </c>
      <c r="Y122" s="49">
        <v>0</v>
      </c>
      <c r="Z122" s="49">
        <v>0</v>
      </c>
      <c r="AA122" s="71">
        <v>122</v>
      </c>
      <c r="AB122" s="71"/>
      <c r="AC122" s="72"/>
      <c r="AD122" s="78" t="s">
        <v>1093</v>
      </c>
      <c r="AE122" s="78">
        <v>282</v>
      </c>
      <c r="AF122" s="78">
        <v>13654</v>
      </c>
      <c r="AG122" s="78">
        <v>5143</v>
      </c>
      <c r="AH122" s="78">
        <v>1410</v>
      </c>
      <c r="AI122" s="78"/>
      <c r="AJ122" s="78" t="s">
        <v>1237</v>
      </c>
      <c r="AK122" s="78" t="s">
        <v>1339</v>
      </c>
      <c r="AL122" s="83" t="s">
        <v>1442</v>
      </c>
      <c r="AM122" s="78"/>
      <c r="AN122" s="80">
        <v>39958.590532407405</v>
      </c>
      <c r="AO122" s="83" t="s">
        <v>1569</v>
      </c>
      <c r="AP122" s="78" t="b">
        <v>0</v>
      </c>
      <c r="AQ122" s="78" t="b">
        <v>0</v>
      </c>
      <c r="AR122" s="78" t="b">
        <v>0</v>
      </c>
      <c r="AS122" s="78"/>
      <c r="AT122" s="78">
        <v>484</v>
      </c>
      <c r="AU122" s="83" t="s">
        <v>1612</v>
      </c>
      <c r="AV122" s="78" t="b">
        <v>0</v>
      </c>
      <c r="AW122" s="78" t="s">
        <v>1695</v>
      </c>
      <c r="AX122" s="83" t="s">
        <v>1815</v>
      </c>
      <c r="AY122" s="78" t="s">
        <v>66</v>
      </c>
      <c r="AZ122" s="78" t="str">
        <f>REPLACE(INDEX(GroupVertices[Group],MATCH(Vertices[[#This Row],[Vertex]],GroupVertices[Vertex],0)),1,1,"")</f>
        <v>9</v>
      </c>
      <c r="BA122" s="48" t="s">
        <v>2433</v>
      </c>
      <c r="BB122" s="48" t="s">
        <v>2433</v>
      </c>
      <c r="BC122" s="48" t="s">
        <v>2442</v>
      </c>
      <c r="BD122" s="48" t="s">
        <v>2442</v>
      </c>
      <c r="BE122" s="48" t="s">
        <v>2450</v>
      </c>
      <c r="BF122" s="48" t="s">
        <v>2458</v>
      </c>
      <c r="BG122" s="116" t="s">
        <v>2492</v>
      </c>
      <c r="BH122" s="116" t="s">
        <v>2511</v>
      </c>
      <c r="BI122" s="116" t="s">
        <v>2548</v>
      </c>
      <c r="BJ122" s="116" t="s">
        <v>2561</v>
      </c>
      <c r="BK122" s="116">
        <v>1</v>
      </c>
      <c r="BL122" s="120">
        <v>1.4285714285714286</v>
      </c>
      <c r="BM122" s="116">
        <v>0</v>
      </c>
      <c r="BN122" s="120">
        <v>0</v>
      </c>
      <c r="BO122" s="116">
        <v>0</v>
      </c>
      <c r="BP122" s="120">
        <v>0</v>
      </c>
      <c r="BQ122" s="116">
        <v>69</v>
      </c>
      <c r="BR122" s="120">
        <v>98.57142857142857</v>
      </c>
      <c r="BS122" s="116">
        <v>70</v>
      </c>
      <c r="BT122" s="2"/>
      <c r="BU122" s="3"/>
      <c r="BV122" s="3"/>
      <c r="BW122" s="3"/>
      <c r="BX122" s="3"/>
    </row>
    <row r="123" spans="1:76" ht="15">
      <c r="A123" s="64" t="s">
        <v>274</v>
      </c>
      <c r="B123" s="65"/>
      <c r="C123" s="65" t="s">
        <v>64</v>
      </c>
      <c r="D123" s="66">
        <v>162.60892448833587</v>
      </c>
      <c r="E123" s="68"/>
      <c r="F123" s="100" t="s">
        <v>630</v>
      </c>
      <c r="G123" s="65"/>
      <c r="H123" s="69" t="s">
        <v>274</v>
      </c>
      <c r="I123" s="70"/>
      <c r="J123" s="70"/>
      <c r="K123" s="69" t="s">
        <v>1969</v>
      </c>
      <c r="L123" s="73">
        <v>1</v>
      </c>
      <c r="M123" s="74">
        <v>7129.13916015625</v>
      </c>
      <c r="N123" s="74">
        <v>5822.947265625</v>
      </c>
      <c r="O123" s="75"/>
      <c r="P123" s="76"/>
      <c r="Q123" s="76"/>
      <c r="R123" s="86"/>
      <c r="S123" s="48">
        <v>0</v>
      </c>
      <c r="T123" s="48">
        <v>2</v>
      </c>
      <c r="U123" s="49">
        <v>0</v>
      </c>
      <c r="V123" s="49">
        <v>0.00346</v>
      </c>
      <c r="W123" s="49">
        <v>0.011141</v>
      </c>
      <c r="X123" s="49">
        <v>0.736549</v>
      </c>
      <c r="Y123" s="49">
        <v>0.5</v>
      </c>
      <c r="Z123" s="49">
        <v>0</v>
      </c>
      <c r="AA123" s="71">
        <v>123</v>
      </c>
      <c r="AB123" s="71"/>
      <c r="AC123" s="72"/>
      <c r="AD123" s="78" t="s">
        <v>1094</v>
      </c>
      <c r="AE123" s="78">
        <v>599</v>
      </c>
      <c r="AF123" s="78">
        <v>261</v>
      </c>
      <c r="AG123" s="78">
        <v>6764</v>
      </c>
      <c r="AH123" s="78">
        <v>58680</v>
      </c>
      <c r="AI123" s="78"/>
      <c r="AJ123" s="78" t="s">
        <v>1238</v>
      </c>
      <c r="AK123" s="78" t="s">
        <v>1340</v>
      </c>
      <c r="AL123" s="78"/>
      <c r="AM123" s="78"/>
      <c r="AN123" s="80">
        <v>40703.884884259256</v>
      </c>
      <c r="AO123" s="83" t="s">
        <v>1570</v>
      </c>
      <c r="AP123" s="78" t="b">
        <v>1</v>
      </c>
      <c r="AQ123" s="78" t="b">
        <v>0</v>
      </c>
      <c r="AR123" s="78" t="b">
        <v>0</v>
      </c>
      <c r="AS123" s="78"/>
      <c r="AT123" s="78">
        <v>3</v>
      </c>
      <c r="AU123" s="83" t="s">
        <v>1597</v>
      </c>
      <c r="AV123" s="78" t="b">
        <v>0</v>
      </c>
      <c r="AW123" s="78" t="s">
        <v>1695</v>
      </c>
      <c r="AX123" s="83" t="s">
        <v>1816</v>
      </c>
      <c r="AY123" s="78" t="s">
        <v>66</v>
      </c>
      <c r="AZ123" s="78" t="str">
        <f>REPLACE(INDEX(GroupVertices[Group],MATCH(Vertices[[#This Row],[Vertex]],GroupVertices[Vertex],0)),1,1,"")</f>
        <v>6</v>
      </c>
      <c r="BA123" s="48"/>
      <c r="BB123" s="48"/>
      <c r="BC123" s="48"/>
      <c r="BD123" s="48"/>
      <c r="BE123" s="48"/>
      <c r="BF123" s="48"/>
      <c r="BG123" s="116" t="s">
        <v>2493</v>
      </c>
      <c r="BH123" s="116" t="s">
        <v>2493</v>
      </c>
      <c r="BI123" s="116" t="s">
        <v>2358</v>
      </c>
      <c r="BJ123" s="116" t="s">
        <v>2358</v>
      </c>
      <c r="BK123" s="116">
        <v>0</v>
      </c>
      <c r="BL123" s="120">
        <v>0</v>
      </c>
      <c r="BM123" s="116">
        <v>0</v>
      </c>
      <c r="BN123" s="120">
        <v>0</v>
      </c>
      <c r="BO123" s="116">
        <v>0</v>
      </c>
      <c r="BP123" s="120">
        <v>0</v>
      </c>
      <c r="BQ123" s="116">
        <v>24</v>
      </c>
      <c r="BR123" s="120">
        <v>100</v>
      </c>
      <c r="BS123" s="116">
        <v>24</v>
      </c>
      <c r="BT123" s="2"/>
      <c r="BU123" s="3"/>
      <c r="BV123" s="3"/>
      <c r="BW123" s="3"/>
      <c r="BX123" s="3"/>
    </row>
    <row r="124" spans="1:76" ht="15">
      <c r="A124" s="64" t="s">
        <v>348</v>
      </c>
      <c r="B124" s="65"/>
      <c r="C124" s="65" t="s">
        <v>64</v>
      </c>
      <c r="D124" s="66">
        <v>191.61394924740836</v>
      </c>
      <c r="E124" s="68"/>
      <c r="F124" s="100" t="s">
        <v>1677</v>
      </c>
      <c r="G124" s="65"/>
      <c r="H124" s="69" t="s">
        <v>348</v>
      </c>
      <c r="I124" s="70"/>
      <c r="J124" s="70"/>
      <c r="K124" s="69" t="s">
        <v>1970</v>
      </c>
      <c r="L124" s="73">
        <v>4.765431358086259</v>
      </c>
      <c r="M124" s="74">
        <v>6856.669921875</v>
      </c>
      <c r="N124" s="74">
        <v>4459.18896484375</v>
      </c>
      <c r="O124" s="75"/>
      <c r="P124" s="76"/>
      <c r="Q124" s="76"/>
      <c r="R124" s="86"/>
      <c r="S124" s="48">
        <v>4</v>
      </c>
      <c r="T124" s="48">
        <v>0</v>
      </c>
      <c r="U124" s="49">
        <v>4.833333</v>
      </c>
      <c r="V124" s="49">
        <v>0.003509</v>
      </c>
      <c r="W124" s="49">
        <v>0.01419</v>
      </c>
      <c r="X124" s="49">
        <v>1.301653</v>
      </c>
      <c r="Y124" s="49">
        <v>0.3333333333333333</v>
      </c>
      <c r="Z124" s="49">
        <v>0</v>
      </c>
      <c r="AA124" s="71">
        <v>124</v>
      </c>
      <c r="AB124" s="71"/>
      <c r="AC124" s="72"/>
      <c r="AD124" s="78" t="s">
        <v>1095</v>
      </c>
      <c r="AE124" s="78">
        <v>2596</v>
      </c>
      <c r="AF124" s="78">
        <v>12598</v>
      </c>
      <c r="AG124" s="78">
        <v>25978</v>
      </c>
      <c r="AH124" s="78">
        <v>1851</v>
      </c>
      <c r="AI124" s="78"/>
      <c r="AJ124" s="78" t="s">
        <v>1239</v>
      </c>
      <c r="AK124" s="78" t="s">
        <v>1293</v>
      </c>
      <c r="AL124" s="83" t="s">
        <v>1443</v>
      </c>
      <c r="AM124" s="78"/>
      <c r="AN124" s="80">
        <v>40483.61671296296</v>
      </c>
      <c r="AO124" s="83" t="s">
        <v>1571</v>
      </c>
      <c r="AP124" s="78" t="b">
        <v>0</v>
      </c>
      <c r="AQ124" s="78" t="b">
        <v>0</v>
      </c>
      <c r="AR124" s="78" t="b">
        <v>0</v>
      </c>
      <c r="AS124" s="78"/>
      <c r="AT124" s="78">
        <v>200</v>
      </c>
      <c r="AU124" s="83" t="s">
        <v>1597</v>
      </c>
      <c r="AV124" s="78" t="b">
        <v>1</v>
      </c>
      <c r="AW124" s="78" t="s">
        <v>1695</v>
      </c>
      <c r="AX124" s="83" t="s">
        <v>1817</v>
      </c>
      <c r="AY124" s="78" t="s">
        <v>65</v>
      </c>
      <c r="AZ124" s="78" t="str">
        <f>REPLACE(INDEX(GroupVertices[Group],MATCH(Vertices[[#This Row],[Vertex]],GroupVertices[Vertex],0)),1,1,"")</f>
        <v>6</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275</v>
      </c>
      <c r="B125" s="65"/>
      <c r="C125" s="65" t="s">
        <v>64</v>
      </c>
      <c r="D125" s="66">
        <v>163.35185938530168</v>
      </c>
      <c r="E125" s="68"/>
      <c r="F125" s="100" t="s">
        <v>631</v>
      </c>
      <c r="G125" s="65"/>
      <c r="H125" s="69" t="s">
        <v>275</v>
      </c>
      <c r="I125" s="70"/>
      <c r="J125" s="70"/>
      <c r="K125" s="69" t="s">
        <v>1971</v>
      </c>
      <c r="L125" s="73">
        <v>236.66408228464564</v>
      </c>
      <c r="M125" s="74">
        <v>6405.767578125</v>
      </c>
      <c r="N125" s="74">
        <v>4080.75341796875</v>
      </c>
      <c r="O125" s="75"/>
      <c r="P125" s="76"/>
      <c r="Q125" s="76"/>
      <c r="R125" s="86"/>
      <c r="S125" s="48">
        <v>1</v>
      </c>
      <c r="T125" s="48">
        <v>8</v>
      </c>
      <c r="U125" s="49">
        <v>302.5</v>
      </c>
      <c r="V125" s="49">
        <v>0.003704</v>
      </c>
      <c r="W125" s="49">
        <v>0.018427</v>
      </c>
      <c r="X125" s="49">
        <v>2.577853</v>
      </c>
      <c r="Y125" s="49">
        <v>0.10714285714285714</v>
      </c>
      <c r="Z125" s="49">
        <v>0.125</v>
      </c>
      <c r="AA125" s="71">
        <v>125</v>
      </c>
      <c r="AB125" s="71"/>
      <c r="AC125" s="72"/>
      <c r="AD125" s="78" t="s">
        <v>1096</v>
      </c>
      <c r="AE125" s="78">
        <v>734</v>
      </c>
      <c r="AF125" s="78">
        <v>577</v>
      </c>
      <c r="AG125" s="78">
        <v>4203</v>
      </c>
      <c r="AH125" s="78">
        <v>2332</v>
      </c>
      <c r="AI125" s="78"/>
      <c r="AJ125" s="78" t="s">
        <v>1240</v>
      </c>
      <c r="AK125" s="78" t="s">
        <v>1341</v>
      </c>
      <c r="AL125" s="78"/>
      <c r="AM125" s="78"/>
      <c r="AN125" s="80">
        <v>39955.81255787037</v>
      </c>
      <c r="AO125" s="78"/>
      <c r="AP125" s="78" t="b">
        <v>1</v>
      </c>
      <c r="AQ125" s="78" t="b">
        <v>0</v>
      </c>
      <c r="AR125" s="78" t="b">
        <v>0</v>
      </c>
      <c r="AS125" s="78"/>
      <c r="AT125" s="78">
        <v>18</v>
      </c>
      <c r="AU125" s="83" t="s">
        <v>1597</v>
      </c>
      <c r="AV125" s="78" t="b">
        <v>0</v>
      </c>
      <c r="AW125" s="78" t="s">
        <v>1695</v>
      </c>
      <c r="AX125" s="83" t="s">
        <v>1818</v>
      </c>
      <c r="AY125" s="78" t="s">
        <v>66</v>
      </c>
      <c r="AZ125" s="78" t="str">
        <f>REPLACE(INDEX(GroupVertices[Group],MATCH(Vertices[[#This Row],[Vertex]],GroupVertices[Vertex],0)),1,1,"")</f>
        <v>6</v>
      </c>
      <c r="BA125" s="48" t="s">
        <v>486</v>
      </c>
      <c r="BB125" s="48" t="s">
        <v>486</v>
      </c>
      <c r="BC125" s="48" t="s">
        <v>499</v>
      </c>
      <c r="BD125" s="48" t="s">
        <v>499</v>
      </c>
      <c r="BE125" s="48" t="s">
        <v>2170</v>
      </c>
      <c r="BF125" s="48" t="s">
        <v>2459</v>
      </c>
      <c r="BG125" s="116" t="s">
        <v>2494</v>
      </c>
      <c r="BH125" s="116" t="s">
        <v>2512</v>
      </c>
      <c r="BI125" s="116" t="s">
        <v>2549</v>
      </c>
      <c r="BJ125" s="116" t="s">
        <v>2549</v>
      </c>
      <c r="BK125" s="116">
        <v>0</v>
      </c>
      <c r="BL125" s="120">
        <v>0</v>
      </c>
      <c r="BM125" s="116">
        <v>0</v>
      </c>
      <c r="BN125" s="120">
        <v>0</v>
      </c>
      <c r="BO125" s="116">
        <v>0</v>
      </c>
      <c r="BP125" s="120">
        <v>0</v>
      </c>
      <c r="BQ125" s="116">
        <v>61</v>
      </c>
      <c r="BR125" s="120">
        <v>100</v>
      </c>
      <c r="BS125" s="116">
        <v>61</v>
      </c>
      <c r="BT125" s="2"/>
      <c r="BU125" s="3"/>
      <c r="BV125" s="3"/>
      <c r="BW125" s="3"/>
      <c r="BX125" s="3"/>
    </row>
    <row r="126" spans="1:76" ht="15">
      <c r="A126" s="64" t="s">
        <v>349</v>
      </c>
      <c r="B126" s="65"/>
      <c r="C126" s="65" t="s">
        <v>64</v>
      </c>
      <c r="D126" s="66">
        <v>224.3265953119082</v>
      </c>
      <c r="E126" s="68"/>
      <c r="F126" s="100" t="s">
        <v>1678</v>
      </c>
      <c r="G126" s="65"/>
      <c r="H126" s="69" t="s">
        <v>349</v>
      </c>
      <c r="I126" s="70"/>
      <c r="J126" s="70"/>
      <c r="K126" s="69" t="s">
        <v>1972</v>
      </c>
      <c r="L126" s="73">
        <v>1</v>
      </c>
      <c r="M126" s="74">
        <v>6191.52001953125</v>
      </c>
      <c r="N126" s="74">
        <v>2512.0087890625</v>
      </c>
      <c r="O126" s="75"/>
      <c r="P126" s="76"/>
      <c r="Q126" s="76"/>
      <c r="R126" s="86"/>
      <c r="S126" s="48">
        <v>1</v>
      </c>
      <c r="T126" s="48">
        <v>0</v>
      </c>
      <c r="U126" s="49">
        <v>0</v>
      </c>
      <c r="V126" s="49">
        <v>0.002577</v>
      </c>
      <c r="W126" s="49">
        <v>0.001891</v>
      </c>
      <c r="X126" s="49">
        <v>0.423897</v>
      </c>
      <c r="Y126" s="49">
        <v>0</v>
      </c>
      <c r="Z126" s="49">
        <v>0</v>
      </c>
      <c r="AA126" s="71">
        <v>126</v>
      </c>
      <c r="AB126" s="71"/>
      <c r="AC126" s="72"/>
      <c r="AD126" s="78" t="s">
        <v>1097</v>
      </c>
      <c r="AE126" s="78">
        <v>865</v>
      </c>
      <c r="AF126" s="78">
        <v>26512</v>
      </c>
      <c r="AG126" s="78">
        <v>101202</v>
      </c>
      <c r="AH126" s="78">
        <v>118559</v>
      </c>
      <c r="AI126" s="78"/>
      <c r="AJ126" s="78" t="s">
        <v>1241</v>
      </c>
      <c r="AK126" s="78" t="s">
        <v>1342</v>
      </c>
      <c r="AL126" s="83" t="s">
        <v>1444</v>
      </c>
      <c r="AM126" s="78"/>
      <c r="AN126" s="80">
        <v>40638.654375</v>
      </c>
      <c r="AO126" s="78"/>
      <c r="AP126" s="78" t="b">
        <v>0</v>
      </c>
      <c r="AQ126" s="78" t="b">
        <v>0</v>
      </c>
      <c r="AR126" s="78" t="b">
        <v>0</v>
      </c>
      <c r="AS126" s="78"/>
      <c r="AT126" s="78">
        <v>162</v>
      </c>
      <c r="AU126" s="83" t="s">
        <v>1597</v>
      </c>
      <c r="AV126" s="78" t="b">
        <v>0</v>
      </c>
      <c r="AW126" s="78" t="s">
        <v>1695</v>
      </c>
      <c r="AX126" s="83" t="s">
        <v>1819</v>
      </c>
      <c r="AY126" s="78" t="s">
        <v>65</v>
      </c>
      <c r="AZ126" s="78" t="str">
        <f>REPLACE(INDEX(GroupVertices[Group],MATCH(Vertices[[#This Row],[Vertex]],GroupVertices[Vertex],0)),1,1,"")</f>
        <v>6</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350</v>
      </c>
      <c r="B127" s="65"/>
      <c r="C127" s="65" t="s">
        <v>64</v>
      </c>
      <c r="D127" s="66">
        <v>162.67005204314952</v>
      </c>
      <c r="E127" s="68"/>
      <c r="F127" s="100" t="s">
        <v>1679</v>
      </c>
      <c r="G127" s="65"/>
      <c r="H127" s="69" t="s">
        <v>350</v>
      </c>
      <c r="I127" s="70"/>
      <c r="J127" s="70"/>
      <c r="K127" s="69" t="s">
        <v>1973</v>
      </c>
      <c r="L127" s="73">
        <v>1</v>
      </c>
      <c r="M127" s="74">
        <v>5964.31591796875</v>
      </c>
      <c r="N127" s="74">
        <v>3708.841796875</v>
      </c>
      <c r="O127" s="75"/>
      <c r="P127" s="76"/>
      <c r="Q127" s="76"/>
      <c r="R127" s="86"/>
      <c r="S127" s="48">
        <v>2</v>
      </c>
      <c r="T127" s="48">
        <v>0</v>
      </c>
      <c r="U127" s="49">
        <v>0</v>
      </c>
      <c r="V127" s="49">
        <v>0.003472</v>
      </c>
      <c r="W127" s="49">
        <v>0.011575</v>
      </c>
      <c r="X127" s="49">
        <v>0.733844</v>
      </c>
      <c r="Y127" s="49">
        <v>1</v>
      </c>
      <c r="Z127" s="49">
        <v>0</v>
      </c>
      <c r="AA127" s="71">
        <v>127</v>
      </c>
      <c r="AB127" s="71"/>
      <c r="AC127" s="72"/>
      <c r="AD127" s="78" t="s">
        <v>1098</v>
      </c>
      <c r="AE127" s="78">
        <v>358</v>
      </c>
      <c r="AF127" s="78">
        <v>287</v>
      </c>
      <c r="AG127" s="78">
        <v>220</v>
      </c>
      <c r="AH127" s="78">
        <v>25</v>
      </c>
      <c r="AI127" s="78"/>
      <c r="AJ127" s="78" t="s">
        <v>1242</v>
      </c>
      <c r="AK127" s="78" t="s">
        <v>1343</v>
      </c>
      <c r="AL127" s="83" t="s">
        <v>1445</v>
      </c>
      <c r="AM127" s="78"/>
      <c r="AN127" s="80">
        <v>39981.58452546296</v>
      </c>
      <c r="AO127" s="83" t="s">
        <v>1572</v>
      </c>
      <c r="AP127" s="78" t="b">
        <v>0</v>
      </c>
      <c r="AQ127" s="78" t="b">
        <v>0</v>
      </c>
      <c r="AR127" s="78" t="b">
        <v>1</v>
      </c>
      <c r="AS127" s="78" t="s">
        <v>922</v>
      </c>
      <c r="AT127" s="78">
        <v>5</v>
      </c>
      <c r="AU127" s="83" t="s">
        <v>1597</v>
      </c>
      <c r="AV127" s="78" t="b">
        <v>0</v>
      </c>
      <c r="AW127" s="78" t="s">
        <v>1695</v>
      </c>
      <c r="AX127" s="83" t="s">
        <v>1820</v>
      </c>
      <c r="AY127" s="78" t="s">
        <v>65</v>
      </c>
      <c r="AZ127" s="78" t="str">
        <f>REPLACE(INDEX(GroupVertices[Group],MATCH(Vertices[[#This Row],[Vertex]],GroupVertices[Vertex],0)),1,1,"")</f>
        <v>6</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351</v>
      </c>
      <c r="B128" s="65"/>
      <c r="C128" s="65" t="s">
        <v>64</v>
      </c>
      <c r="D128" s="66">
        <v>163.384774222509</v>
      </c>
      <c r="E128" s="68"/>
      <c r="F128" s="100" t="s">
        <v>1680</v>
      </c>
      <c r="G128" s="65"/>
      <c r="H128" s="69" t="s">
        <v>351</v>
      </c>
      <c r="I128" s="70"/>
      <c r="J128" s="70"/>
      <c r="K128" s="69" t="s">
        <v>1974</v>
      </c>
      <c r="L128" s="73">
        <v>1</v>
      </c>
      <c r="M128" s="74">
        <v>6033.748046875</v>
      </c>
      <c r="N128" s="74">
        <v>5156.92626953125</v>
      </c>
      <c r="O128" s="75"/>
      <c r="P128" s="76"/>
      <c r="Q128" s="76"/>
      <c r="R128" s="86"/>
      <c r="S128" s="48">
        <v>2</v>
      </c>
      <c r="T128" s="48">
        <v>0</v>
      </c>
      <c r="U128" s="49">
        <v>0</v>
      </c>
      <c r="V128" s="49">
        <v>0.003472</v>
      </c>
      <c r="W128" s="49">
        <v>0.011575</v>
      </c>
      <c r="X128" s="49">
        <v>0.733844</v>
      </c>
      <c r="Y128" s="49">
        <v>1</v>
      </c>
      <c r="Z128" s="49">
        <v>0</v>
      </c>
      <c r="AA128" s="71">
        <v>128</v>
      </c>
      <c r="AB128" s="71"/>
      <c r="AC128" s="72"/>
      <c r="AD128" s="78" t="s">
        <v>1099</v>
      </c>
      <c r="AE128" s="78">
        <v>424</v>
      </c>
      <c r="AF128" s="78">
        <v>591</v>
      </c>
      <c r="AG128" s="78">
        <v>3761</v>
      </c>
      <c r="AH128" s="78">
        <v>1693</v>
      </c>
      <c r="AI128" s="78"/>
      <c r="AJ128" s="78" t="s">
        <v>1243</v>
      </c>
      <c r="AK128" s="78" t="s">
        <v>1344</v>
      </c>
      <c r="AL128" s="78"/>
      <c r="AM128" s="78"/>
      <c r="AN128" s="80">
        <v>39840.77258101852</v>
      </c>
      <c r="AO128" s="78"/>
      <c r="AP128" s="78" t="b">
        <v>1</v>
      </c>
      <c r="AQ128" s="78" t="b">
        <v>0</v>
      </c>
      <c r="AR128" s="78" t="b">
        <v>1</v>
      </c>
      <c r="AS128" s="78"/>
      <c r="AT128" s="78">
        <v>18</v>
      </c>
      <c r="AU128" s="83" t="s">
        <v>1597</v>
      </c>
      <c r="AV128" s="78" t="b">
        <v>0</v>
      </c>
      <c r="AW128" s="78" t="s">
        <v>1695</v>
      </c>
      <c r="AX128" s="83" t="s">
        <v>1821</v>
      </c>
      <c r="AY128" s="78" t="s">
        <v>65</v>
      </c>
      <c r="AZ128" s="78" t="str">
        <f>REPLACE(INDEX(GroupVertices[Group],MATCH(Vertices[[#This Row],[Vertex]],GroupVertices[Vertex],0)),1,1,"")</f>
        <v>6</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352</v>
      </c>
      <c r="B129" s="65"/>
      <c r="C129" s="65" t="s">
        <v>64</v>
      </c>
      <c r="D129" s="66">
        <v>166.72798125885504</v>
      </c>
      <c r="E129" s="68"/>
      <c r="F129" s="100" t="s">
        <v>1681</v>
      </c>
      <c r="G129" s="65"/>
      <c r="H129" s="69" t="s">
        <v>352</v>
      </c>
      <c r="I129" s="70"/>
      <c r="J129" s="70"/>
      <c r="K129" s="69" t="s">
        <v>1975</v>
      </c>
      <c r="L129" s="73">
        <v>1</v>
      </c>
      <c r="M129" s="74">
        <v>6555.17431640625</v>
      </c>
      <c r="N129" s="74">
        <v>2435.050537109375</v>
      </c>
      <c r="O129" s="75"/>
      <c r="P129" s="76"/>
      <c r="Q129" s="76"/>
      <c r="R129" s="86"/>
      <c r="S129" s="48">
        <v>2</v>
      </c>
      <c r="T129" s="48">
        <v>0</v>
      </c>
      <c r="U129" s="49">
        <v>0</v>
      </c>
      <c r="V129" s="49">
        <v>0.003472</v>
      </c>
      <c r="W129" s="49">
        <v>0.011575</v>
      </c>
      <c r="X129" s="49">
        <v>0.733844</v>
      </c>
      <c r="Y129" s="49">
        <v>1</v>
      </c>
      <c r="Z129" s="49">
        <v>0</v>
      </c>
      <c r="AA129" s="71">
        <v>129</v>
      </c>
      <c r="AB129" s="71"/>
      <c r="AC129" s="72"/>
      <c r="AD129" s="78" t="s">
        <v>1100</v>
      </c>
      <c r="AE129" s="78">
        <v>378</v>
      </c>
      <c r="AF129" s="78">
        <v>2013</v>
      </c>
      <c r="AG129" s="78">
        <v>1250</v>
      </c>
      <c r="AH129" s="78">
        <v>25</v>
      </c>
      <c r="AI129" s="78"/>
      <c r="AJ129" s="78" t="s">
        <v>1244</v>
      </c>
      <c r="AK129" s="78"/>
      <c r="AL129" s="83" t="s">
        <v>1446</v>
      </c>
      <c r="AM129" s="78"/>
      <c r="AN129" s="80">
        <v>40818.453738425924</v>
      </c>
      <c r="AO129" s="83" t="s">
        <v>1573</v>
      </c>
      <c r="AP129" s="78" t="b">
        <v>0</v>
      </c>
      <c r="AQ129" s="78" t="b">
        <v>0</v>
      </c>
      <c r="AR129" s="78" t="b">
        <v>0</v>
      </c>
      <c r="AS129" s="78"/>
      <c r="AT129" s="78">
        <v>27</v>
      </c>
      <c r="AU129" s="83" t="s">
        <v>1597</v>
      </c>
      <c r="AV129" s="78" t="b">
        <v>0</v>
      </c>
      <c r="AW129" s="78" t="s">
        <v>1695</v>
      </c>
      <c r="AX129" s="83" t="s">
        <v>1822</v>
      </c>
      <c r="AY129" s="78" t="s">
        <v>65</v>
      </c>
      <c r="AZ129" s="78" t="str">
        <f>REPLACE(INDEX(GroupVertices[Group],MATCH(Vertices[[#This Row],[Vertex]],GroupVertices[Vertex],0)),1,1,"")</f>
        <v>6</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353</v>
      </c>
      <c r="B130" s="65"/>
      <c r="C130" s="65" t="s">
        <v>64</v>
      </c>
      <c r="D130" s="66">
        <v>163.4482528371232</v>
      </c>
      <c r="E130" s="68"/>
      <c r="F130" s="100" t="s">
        <v>1682</v>
      </c>
      <c r="G130" s="65"/>
      <c r="H130" s="69" t="s">
        <v>353</v>
      </c>
      <c r="I130" s="70"/>
      <c r="J130" s="70"/>
      <c r="K130" s="69" t="s">
        <v>1976</v>
      </c>
      <c r="L130" s="73">
        <v>1</v>
      </c>
      <c r="M130" s="74">
        <v>6355.04052734375</v>
      </c>
      <c r="N130" s="74">
        <v>5806.29052734375</v>
      </c>
      <c r="O130" s="75"/>
      <c r="P130" s="76"/>
      <c r="Q130" s="76"/>
      <c r="R130" s="86"/>
      <c r="S130" s="48">
        <v>2</v>
      </c>
      <c r="T130" s="48">
        <v>0</v>
      </c>
      <c r="U130" s="49">
        <v>0</v>
      </c>
      <c r="V130" s="49">
        <v>0.003472</v>
      </c>
      <c r="W130" s="49">
        <v>0.011575</v>
      </c>
      <c r="X130" s="49">
        <v>0.733844</v>
      </c>
      <c r="Y130" s="49">
        <v>1</v>
      </c>
      <c r="Z130" s="49">
        <v>0</v>
      </c>
      <c r="AA130" s="71">
        <v>130</v>
      </c>
      <c r="AB130" s="71"/>
      <c r="AC130" s="72"/>
      <c r="AD130" s="78" t="s">
        <v>1101</v>
      </c>
      <c r="AE130" s="78">
        <v>534</v>
      </c>
      <c r="AF130" s="78">
        <v>618</v>
      </c>
      <c r="AG130" s="78">
        <v>536</v>
      </c>
      <c r="AH130" s="78">
        <v>668</v>
      </c>
      <c r="AI130" s="78"/>
      <c r="AJ130" s="78" t="s">
        <v>1245</v>
      </c>
      <c r="AK130" s="78" t="s">
        <v>1345</v>
      </c>
      <c r="AL130" s="78"/>
      <c r="AM130" s="78"/>
      <c r="AN130" s="80">
        <v>42897.913611111115</v>
      </c>
      <c r="AO130" s="83" t="s">
        <v>1574</v>
      </c>
      <c r="AP130" s="78" t="b">
        <v>1</v>
      </c>
      <c r="AQ130" s="78" t="b">
        <v>0</v>
      </c>
      <c r="AR130" s="78" t="b">
        <v>0</v>
      </c>
      <c r="AS130" s="78" t="s">
        <v>922</v>
      </c>
      <c r="AT130" s="78">
        <v>3</v>
      </c>
      <c r="AU130" s="78"/>
      <c r="AV130" s="78" t="b">
        <v>0</v>
      </c>
      <c r="AW130" s="78" t="s">
        <v>1695</v>
      </c>
      <c r="AX130" s="83" t="s">
        <v>1823</v>
      </c>
      <c r="AY130" s="78" t="s">
        <v>65</v>
      </c>
      <c r="AZ130" s="78" t="str">
        <f>REPLACE(INDEX(GroupVertices[Group],MATCH(Vertices[[#This Row],[Vertex]],GroupVertices[Vertex],0)),1,1,"")</f>
        <v>6</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276</v>
      </c>
      <c r="B131" s="65"/>
      <c r="C131" s="65" t="s">
        <v>64</v>
      </c>
      <c r="D131" s="66">
        <v>162.71707323916002</v>
      </c>
      <c r="E131" s="68"/>
      <c r="F131" s="100" t="s">
        <v>632</v>
      </c>
      <c r="G131" s="65"/>
      <c r="H131" s="69" t="s">
        <v>276</v>
      </c>
      <c r="I131" s="70"/>
      <c r="J131" s="70"/>
      <c r="K131" s="69" t="s">
        <v>1977</v>
      </c>
      <c r="L131" s="73">
        <v>1</v>
      </c>
      <c r="M131" s="74">
        <v>8995.2021484375</v>
      </c>
      <c r="N131" s="74">
        <v>5425.92822265625</v>
      </c>
      <c r="O131" s="75"/>
      <c r="P131" s="76"/>
      <c r="Q131" s="76"/>
      <c r="R131" s="86"/>
      <c r="S131" s="48">
        <v>0</v>
      </c>
      <c r="T131" s="48">
        <v>1</v>
      </c>
      <c r="U131" s="49">
        <v>0</v>
      </c>
      <c r="V131" s="49">
        <v>0.002488</v>
      </c>
      <c r="W131" s="49">
        <v>0.001148</v>
      </c>
      <c r="X131" s="49">
        <v>0.5112</v>
      </c>
      <c r="Y131" s="49">
        <v>0</v>
      </c>
      <c r="Z131" s="49">
        <v>0</v>
      </c>
      <c r="AA131" s="71">
        <v>131</v>
      </c>
      <c r="AB131" s="71"/>
      <c r="AC131" s="72"/>
      <c r="AD131" s="78" t="s">
        <v>1102</v>
      </c>
      <c r="AE131" s="78">
        <v>451</v>
      </c>
      <c r="AF131" s="78">
        <v>307</v>
      </c>
      <c r="AG131" s="78">
        <v>1068</v>
      </c>
      <c r="AH131" s="78">
        <v>2537</v>
      </c>
      <c r="AI131" s="78"/>
      <c r="AJ131" s="78" t="s">
        <v>1246</v>
      </c>
      <c r="AK131" s="78" t="s">
        <v>1346</v>
      </c>
      <c r="AL131" s="78"/>
      <c r="AM131" s="78"/>
      <c r="AN131" s="80">
        <v>41169.824849537035</v>
      </c>
      <c r="AO131" s="83" t="s">
        <v>1575</v>
      </c>
      <c r="AP131" s="78" t="b">
        <v>0</v>
      </c>
      <c r="AQ131" s="78" t="b">
        <v>0</v>
      </c>
      <c r="AR131" s="78" t="b">
        <v>0</v>
      </c>
      <c r="AS131" s="78"/>
      <c r="AT131" s="78">
        <v>5</v>
      </c>
      <c r="AU131" s="83" t="s">
        <v>1608</v>
      </c>
      <c r="AV131" s="78" t="b">
        <v>0</v>
      </c>
      <c r="AW131" s="78" t="s">
        <v>1695</v>
      </c>
      <c r="AX131" s="83" t="s">
        <v>1824</v>
      </c>
      <c r="AY131" s="78" t="s">
        <v>66</v>
      </c>
      <c r="AZ131" s="78" t="str">
        <f>REPLACE(INDEX(GroupVertices[Group],MATCH(Vertices[[#This Row],[Vertex]],GroupVertices[Vertex],0)),1,1,"")</f>
        <v>9</v>
      </c>
      <c r="BA131" s="48"/>
      <c r="BB131" s="48"/>
      <c r="BC131" s="48"/>
      <c r="BD131" s="48"/>
      <c r="BE131" s="48" t="s">
        <v>545</v>
      </c>
      <c r="BF131" s="48" t="s">
        <v>545</v>
      </c>
      <c r="BG131" s="116" t="s">
        <v>2491</v>
      </c>
      <c r="BH131" s="116" t="s">
        <v>2491</v>
      </c>
      <c r="BI131" s="116" t="s">
        <v>2547</v>
      </c>
      <c r="BJ131" s="116" t="s">
        <v>2547</v>
      </c>
      <c r="BK131" s="116">
        <v>0</v>
      </c>
      <c r="BL131" s="120">
        <v>0</v>
      </c>
      <c r="BM131" s="116">
        <v>0</v>
      </c>
      <c r="BN131" s="120">
        <v>0</v>
      </c>
      <c r="BO131" s="116">
        <v>0</v>
      </c>
      <c r="BP131" s="120">
        <v>0</v>
      </c>
      <c r="BQ131" s="116">
        <v>20</v>
      </c>
      <c r="BR131" s="120">
        <v>100</v>
      </c>
      <c r="BS131" s="116">
        <v>20</v>
      </c>
      <c r="BT131" s="2"/>
      <c r="BU131" s="3"/>
      <c r="BV131" s="3"/>
      <c r="BW131" s="3"/>
      <c r="BX131" s="3"/>
    </row>
    <row r="132" spans="1:76" ht="15">
      <c r="A132" s="64" t="s">
        <v>278</v>
      </c>
      <c r="B132" s="65"/>
      <c r="C132" s="65" t="s">
        <v>64</v>
      </c>
      <c r="D132" s="66">
        <v>162.64183932554323</v>
      </c>
      <c r="E132" s="68"/>
      <c r="F132" s="100" t="s">
        <v>634</v>
      </c>
      <c r="G132" s="65"/>
      <c r="H132" s="69" t="s">
        <v>278</v>
      </c>
      <c r="I132" s="70"/>
      <c r="J132" s="70"/>
      <c r="K132" s="69" t="s">
        <v>1978</v>
      </c>
      <c r="L132" s="73">
        <v>1</v>
      </c>
      <c r="M132" s="74">
        <v>8995.2021484375</v>
      </c>
      <c r="N132" s="74">
        <v>4631.8896484375</v>
      </c>
      <c r="O132" s="75"/>
      <c r="P132" s="76"/>
      <c r="Q132" s="76"/>
      <c r="R132" s="86"/>
      <c r="S132" s="48">
        <v>0</v>
      </c>
      <c r="T132" s="48">
        <v>1</v>
      </c>
      <c r="U132" s="49">
        <v>0</v>
      </c>
      <c r="V132" s="49">
        <v>0.002488</v>
      </c>
      <c r="W132" s="49">
        <v>0.001148</v>
      </c>
      <c r="X132" s="49">
        <v>0.5112</v>
      </c>
      <c r="Y132" s="49">
        <v>0</v>
      </c>
      <c r="Z132" s="49">
        <v>0</v>
      </c>
      <c r="AA132" s="71">
        <v>132</v>
      </c>
      <c r="AB132" s="71"/>
      <c r="AC132" s="72"/>
      <c r="AD132" s="78" t="s">
        <v>1103</v>
      </c>
      <c r="AE132" s="78">
        <v>128</v>
      </c>
      <c r="AF132" s="78">
        <v>275</v>
      </c>
      <c r="AG132" s="78">
        <v>44028</v>
      </c>
      <c r="AH132" s="78">
        <v>498</v>
      </c>
      <c r="AI132" s="78"/>
      <c r="AJ132" s="78" t="s">
        <v>1247</v>
      </c>
      <c r="AK132" s="78" t="s">
        <v>1347</v>
      </c>
      <c r="AL132" s="78"/>
      <c r="AM132" s="78"/>
      <c r="AN132" s="80">
        <v>42344.91101851852</v>
      </c>
      <c r="AO132" s="83" t="s">
        <v>1576</v>
      </c>
      <c r="AP132" s="78" t="b">
        <v>1</v>
      </c>
      <c r="AQ132" s="78" t="b">
        <v>0</v>
      </c>
      <c r="AR132" s="78" t="b">
        <v>1</v>
      </c>
      <c r="AS132" s="78"/>
      <c r="AT132" s="78">
        <v>43</v>
      </c>
      <c r="AU132" s="83" t="s">
        <v>1597</v>
      </c>
      <c r="AV132" s="78" t="b">
        <v>0</v>
      </c>
      <c r="AW132" s="78" t="s">
        <v>1695</v>
      </c>
      <c r="AX132" s="83" t="s">
        <v>1825</v>
      </c>
      <c r="AY132" s="78" t="s">
        <v>66</v>
      </c>
      <c r="AZ132" s="78" t="str">
        <f>REPLACE(INDEX(GroupVertices[Group],MATCH(Vertices[[#This Row],[Vertex]],GroupVertices[Vertex],0)),1,1,"")</f>
        <v>9</v>
      </c>
      <c r="BA132" s="48"/>
      <c r="BB132" s="48"/>
      <c r="BC132" s="48"/>
      <c r="BD132" s="48"/>
      <c r="BE132" s="48" t="s">
        <v>545</v>
      </c>
      <c r="BF132" s="48" t="s">
        <v>545</v>
      </c>
      <c r="BG132" s="116" t="s">
        <v>2491</v>
      </c>
      <c r="BH132" s="116" t="s">
        <v>2491</v>
      </c>
      <c r="BI132" s="116" t="s">
        <v>2547</v>
      </c>
      <c r="BJ132" s="116" t="s">
        <v>2547</v>
      </c>
      <c r="BK132" s="116">
        <v>0</v>
      </c>
      <c r="BL132" s="120">
        <v>0</v>
      </c>
      <c r="BM132" s="116">
        <v>0</v>
      </c>
      <c r="BN132" s="120">
        <v>0</v>
      </c>
      <c r="BO132" s="116">
        <v>0</v>
      </c>
      <c r="BP132" s="120">
        <v>0</v>
      </c>
      <c r="BQ132" s="116">
        <v>20</v>
      </c>
      <c r="BR132" s="120">
        <v>100</v>
      </c>
      <c r="BS132" s="116">
        <v>20</v>
      </c>
      <c r="BT132" s="2"/>
      <c r="BU132" s="3"/>
      <c r="BV132" s="3"/>
      <c r="BW132" s="3"/>
      <c r="BX132" s="3"/>
    </row>
    <row r="133" spans="1:76" ht="15">
      <c r="A133" s="64" t="s">
        <v>279</v>
      </c>
      <c r="B133" s="65"/>
      <c r="C133" s="65" t="s">
        <v>64</v>
      </c>
      <c r="D133" s="66">
        <v>162.81816881058256</v>
      </c>
      <c r="E133" s="68"/>
      <c r="F133" s="100" t="s">
        <v>635</v>
      </c>
      <c r="G133" s="65"/>
      <c r="H133" s="69" t="s">
        <v>279</v>
      </c>
      <c r="I133" s="70"/>
      <c r="J133" s="70"/>
      <c r="K133" s="69" t="s">
        <v>1979</v>
      </c>
      <c r="L133" s="73">
        <v>56.05320736089142</v>
      </c>
      <c r="M133" s="74">
        <v>7257.23388671875</v>
      </c>
      <c r="N133" s="74">
        <v>3660.769775390625</v>
      </c>
      <c r="O133" s="75"/>
      <c r="P133" s="76"/>
      <c r="Q133" s="76"/>
      <c r="R133" s="86"/>
      <c r="S133" s="48">
        <v>0</v>
      </c>
      <c r="T133" s="48">
        <v>4</v>
      </c>
      <c r="U133" s="49">
        <v>70.666667</v>
      </c>
      <c r="V133" s="49">
        <v>0.003636</v>
      </c>
      <c r="W133" s="49">
        <v>0.01434</v>
      </c>
      <c r="X133" s="49">
        <v>1.198945</v>
      </c>
      <c r="Y133" s="49">
        <v>0.25</v>
      </c>
      <c r="Z133" s="49">
        <v>0</v>
      </c>
      <c r="AA133" s="71">
        <v>133</v>
      </c>
      <c r="AB133" s="71"/>
      <c r="AC133" s="72"/>
      <c r="AD133" s="78" t="s">
        <v>1104</v>
      </c>
      <c r="AE133" s="78">
        <v>600</v>
      </c>
      <c r="AF133" s="78">
        <v>350</v>
      </c>
      <c r="AG133" s="78">
        <v>1971</v>
      </c>
      <c r="AH133" s="78">
        <v>1304</v>
      </c>
      <c r="AI133" s="78"/>
      <c r="AJ133" s="78" t="s">
        <v>1248</v>
      </c>
      <c r="AK133" s="78" t="s">
        <v>1348</v>
      </c>
      <c r="AL133" s="83" t="s">
        <v>1447</v>
      </c>
      <c r="AM133" s="78"/>
      <c r="AN133" s="80">
        <v>43112.793807870374</v>
      </c>
      <c r="AO133" s="83" t="s">
        <v>1577</v>
      </c>
      <c r="AP133" s="78" t="b">
        <v>1</v>
      </c>
      <c r="AQ133" s="78" t="b">
        <v>0</v>
      </c>
      <c r="AR133" s="78" t="b">
        <v>0</v>
      </c>
      <c r="AS133" s="78"/>
      <c r="AT133" s="78">
        <v>6</v>
      </c>
      <c r="AU133" s="78"/>
      <c r="AV133" s="78" t="b">
        <v>0</v>
      </c>
      <c r="AW133" s="78" t="s">
        <v>1695</v>
      </c>
      <c r="AX133" s="83" t="s">
        <v>1826</v>
      </c>
      <c r="AY133" s="78" t="s">
        <v>66</v>
      </c>
      <c r="AZ133" s="78" t="str">
        <f>REPLACE(INDEX(GroupVertices[Group],MATCH(Vertices[[#This Row],[Vertex]],GroupVertices[Vertex],0)),1,1,"")</f>
        <v>6</v>
      </c>
      <c r="BA133" s="48"/>
      <c r="BB133" s="48"/>
      <c r="BC133" s="48"/>
      <c r="BD133" s="48"/>
      <c r="BE133" s="48"/>
      <c r="BF133" s="48"/>
      <c r="BG133" s="116" t="s">
        <v>2493</v>
      </c>
      <c r="BH133" s="116" t="s">
        <v>2493</v>
      </c>
      <c r="BI133" s="116" t="s">
        <v>2358</v>
      </c>
      <c r="BJ133" s="116" t="s">
        <v>2358</v>
      </c>
      <c r="BK133" s="116">
        <v>1</v>
      </c>
      <c r="BL133" s="120">
        <v>2.272727272727273</v>
      </c>
      <c r="BM133" s="116">
        <v>0</v>
      </c>
      <c r="BN133" s="120">
        <v>0</v>
      </c>
      <c r="BO133" s="116">
        <v>0</v>
      </c>
      <c r="BP133" s="120">
        <v>0</v>
      </c>
      <c r="BQ133" s="116">
        <v>43</v>
      </c>
      <c r="BR133" s="120">
        <v>97.72727272727273</v>
      </c>
      <c r="BS133" s="116">
        <v>44</v>
      </c>
      <c r="BT133" s="2"/>
      <c r="BU133" s="3"/>
      <c r="BV133" s="3"/>
      <c r="BW133" s="3"/>
      <c r="BX133" s="3"/>
    </row>
    <row r="134" spans="1:76" ht="15">
      <c r="A134" s="64" t="s">
        <v>281</v>
      </c>
      <c r="B134" s="65"/>
      <c r="C134" s="65" t="s">
        <v>64</v>
      </c>
      <c r="D134" s="66">
        <v>165.1692286111072</v>
      </c>
      <c r="E134" s="68"/>
      <c r="F134" s="100" t="s">
        <v>637</v>
      </c>
      <c r="G134" s="65"/>
      <c r="H134" s="69" t="s">
        <v>281</v>
      </c>
      <c r="I134" s="70"/>
      <c r="J134" s="70"/>
      <c r="K134" s="69" t="s">
        <v>1980</v>
      </c>
      <c r="L134" s="73">
        <v>1</v>
      </c>
      <c r="M134" s="74">
        <v>5132.23095703125</v>
      </c>
      <c r="N134" s="74">
        <v>8617.2373046875</v>
      </c>
      <c r="O134" s="75"/>
      <c r="P134" s="76"/>
      <c r="Q134" s="76"/>
      <c r="R134" s="86"/>
      <c r="S134" s="48">
        <v>0</v>
      </c>
      <c r="T134" s="48">
        <v>2</v>
      </c>
      <c r="U134" s="49">
        <v>0</v>
      </c>
      <c r="V134" s="49">
        <v>0.002732</v>
      </c>
      <c r="W134" s="49">
        <v>0.003199</v>
      </c>
      <c r="X134" s="49">
        <v>0.612397</v>
      </c>
      <c r="Y134" s="49">
        <v>0.5</v>
      </c>
      <c r="Z134" s="49">
        <v>0</v>
      </c>
      <c r="AA134" s="71">
        <v>134</v>
      </c>
      <c r="AB134" s="71"/>
      <c r="AC134" s="72"/>
      <c r="AD134" s="78" t="s">
        <v>1105</v>
      </c>
      <c r="AE134" s="78">
        <v>660</v>
      </c>
      <c r="AF134" s="78">
        <v>1350</v>
      </c>
      <c r="AG134" s="78">
        <v>7516</v>
      </c>
      <c r="AH134" s="78">
        <v>38836</v>
      </c>
      <c r="AI134" s="78"/>
      <c r="AJ134" s="78" t="s">
        <v>1249</v>
      </c>
      <c r="AK134" s="78" t="s">
        <v>1349</v>
      </c>
      <c r="AL134" s="83" t="s">
        <v>1448</v>
      </c>
      <c r="AM134" s="78"/>
      <c r="AN134" s="80">
        <v>40518.820243055554</v>
      </c>
      <c r="AO134" s="83" t="s">
        <v>1578</v>
      </c>
      <c r="AP134" s="78" t="b">
        <v>0</v>
      </c>
      <c r="AQ134" s="78" t="b">
        <v>0</v>
      </c>
      <c r="AR134" s="78" t="b">
        <v>0</v>
      </c>
      <c r="AS134" s="78"/>
      <c r="AT134" s="78">
        <v>23</v>
      </c>
      <c r="AU134" s="83" t="s">
        <v>1597</v>
      </c>
      <c r="AV134" s="78" t="b">
        <v>0</v>
      </c>
      <c r="AW134" s="78" t="s">
        <v>1695</v>
      </c>
      <c r="AX134" s="83" t="s">
        <v>1827</v>
      </c>
      <c r="AY134" s="78" t="s">
        <v>66</v>
      </c>
      <c r="AZ134" s="78" t="str">
        <f>REPLACE(INDEX(GroupVertices[Group],MATCH(Vertices[[#This Row],[Vertex]],GroupVertices[Vertex],0)),1,1,"")</f>
        <v>2</v>
      </c>
      <c r="BA134" s="48"/>
      <c r="BB134" s="48"/>
      <c r="BC134" s="48"/>
      <c r="BD134" s="48"/>
      <c r="BE134" s="48"/>
      <c r="BF134" s="48"/>
      <c r="BG134" s="116" t="s">
        <v>2245</v>
      </c>
      <c r="BH134" s="116" t="s">
        <v>2245</v>
      </c>
      <c r="BI134" s="116" t="s">
        <v>2539</v>
      </c>
      <c r="BJ134" s="116" t="s">
        <v>2539</v>
      </c>
      <c r="BK134" s="116">
        <v>1</v>
      </c>
      <c r="BL134" s="120">
        <v>5</v>
      </c>
      <c r="BM134" s="116">
        <v>0</v>
      </c>
      <c r="BN134" s="120">
        <v>0</v>
      </c>
      <c r="BO134" s="116">
        <v>0</v>
      </c>
      <c r="BP134" s="120">
        <v>0</v>
      </c>
      <c r="BQ134" s="116">
        <v>19</v>
      </c>
      <c r="BR134" s="120">
        <v>95</v>
      </c>
      <c r="BS134" s="116">
        <v>20</v>
      </c>
      <c r="BT134" s="2"/>
      <c r="BU134" s="3"/>
      <c r="BV134" s="3"/>
      <c r="BW134" s="3"/>
      <c r="BX134" s="3"/>
    </row>
    <row r="135" spans="1:76" ht="15">
      <c r="A135" s="64" t="s">
        <v>282</v>
      </c>
      <c r="B135" s="65"/>
      <c r="C135" s="65" t="s">
        <v>64</v>
      </c>
      <c r="D135" s="66">
        <v>164.5650062423724</v>
      </c>
      <c r="E135" s="68"/>
      <c r="F135" s="100" t="s">
        <v>638</v>
      </c>
      <c r="G135" s="65"/>
      <c r="H135" s="69" t="s">
        <v>282</v>
      </c>
      <c r="I135" s="70"/>
      <c r="J135" s="70"/>
      <c r="K135" s="69" t="s">
        <v>1981</v>
      </c>
      <c r="L135" s="73">
        <v>1</v>
      </c>
      <c r="M135" s="74">
        <v>4188.5947265625</v>
      </c>
      <c r="N135" s="74">
        <v>7655.3828125</v>
      </c>
      <c r="O135" s="75"/>
      <c r="P135" s="76"/>
      <c r="Q135" s="76"/>
      <c r="R135" s="86"/>
      <c r="S135" s="48">
        <v>0</v>
      </c>
      <c r="T135" s="48">
        <v>2</v>
      </c>
      <c r="U135" s="49">
        <v>0</v>
      </c>
      <c r="V135" s="49">
        <v>0.002732</v>
      </c>
      <c r="W135" s="49">
        <v>0.003199</v>
      </c>
      <c r="X135" s="49">
        <v>0.612397</v>
      </c>
      <c r="Y135" s="49">
        <v>0.5</v>
      </c>
      <c r="Z135" s="49">
        <v>0</v>
      </c>
      <c r="AA135" s="71">
        <v>135</v>
      </c>
      <c r="AB135" s="71"/>
      <c r="AC135" s="72"/>
      <c r="AD135" s="78" t="s">
        <v>1106</v>
      </c>
      <c r="AE135" s="78">
        <v>5003</v>
      </c>
      <c r="AF135" s="78">
        <v>1093</v>
      </c>
      <c r="AG135" s="78">
        <v>287798</v>
      </c>
      <c r="AH135" s="78">
        <v>25424</v>
      </c>
      <c r="AI135" s="78"/>
      <c r="AJ135" s="78"/>
      <c r="AK135" s="78"/>
      <c r="AL135" s="78"/>
      <c r="AM135" s="78"/>
      <c r="AN135" s="80">
        <v>42323.40321759259</v>
      </c>
      <c r="AO135" s="83" t="s">
        <v>1579</v>
      </c>
      <c r="AP135" s="78" t="b">
        <v>1</v>
      </c>
      <c r="AQ135" s="78" t="b">
        <v>0</v>
      </c>
      <c r="AR135" s="78" t="b">
        <v>0</v>
      </c>
      <c r="AS135" s="78"/>
      <c r="AT135" s="78">
        <v>469</v>
      </c>
      <c r="AU135" s="83" t="s">
        <v>1597</v>
      </c>
      <c r="AV135" s="78" t="b">
        <v>0</v>
      </c>
      <c r="AW135" s="78" t="s">
        <v>1695</v>
      </c>
      <c r="AX135" s="83" t="s">
        <v>1828</v>
      </c>
      <c r="AY135" s="78" t="s">
        <v>66</v>
      </c>
      <c r="AZ135" s="78" t="str">
        <f>REPLACE(INDEX(GroupVertices[Group],MATCH(Vertices[[#This Row],[Vertex]],GroupVertices[Vertex],0)),1,1,"")</f>
        <v>2</v>
      </c>
      <c r="BA135" s="48"/>
      <c r="BB135" s="48"/>
      <c r="BC135" s="48"/>
      <c r="BD135" s="48"/>
      <c r="BE135" s="48"/>
      <c r="BF135" s="48"/>
      <c r="BG135" s="116" t="s">
        <v>2245</v>
      </c>
      <c r="BH135" s="116" t="s">
        <v>2245</v>
      </c>
      <c r="BI135" s="116" t="s">
        <v>2539</v>
      </c>
      <c r="BJ135" s="116" t="s">
        <v>2539</v>
      </c>
      <c r="BK135" s="116">
        <v>1</v>
      </c>
      <c r="BL135" s="120">
        <v>5</v>
      </c>
      <c r="BM135" s="116">
        <v>0</v>
      </c>
      <c r="BN135" s="120">
        <v>0</v>
      </c>
      <c r="BO135" s="116">
        <v>0</v>
      </c>
      <c r="BP135" s="120">
        <v>0</v>
      </c>
      <c r="BQ135" s="116">
        <v>19</v>
      </c>
      <c r="BR135" s="120">
        <v>95</v>
      </c>
      <c r="BS135" s="116">
        <v>20</v>
      </c>
      <c r="BT135" s="2"/>
      <c r="BU135" s="3"/>
      <c r="BV135" s="3"/>
      <c r="BW135" s="3"/>
      <c r="BX135" s="3"/>
    </row>
    <row r="136" spans="1:76" ht="15">
      <c r="A136" s="64" t="s">
        <v>283</v>
      </c>
      <c r="B136" s="65"/>
      <c r="C136" s="65" t="s">
        <v>64</v>
      </c>
      <c r="D136" s="66">
        <v>191.57633229059996</v>
      </c>
      <c r="E136" s="68"/>
      <c r="F136" s="100" t="s">
        <v>639</v>
      </c>
      <c r="G136" s="65"/>
      <c r="H136" s="69" t="s">
        <v>283</v>
      </c>
      <c r="I136" s="70"/>
      <c r="J136" s="70"/>
      <c r="K136" s="69" t="s">
        <v>1982</v>
      </c>
      <c r="L136" s="73">
        <v>1</v>
      </c>
      <c r="M136" s="74">
        <v>8690.224609375</v>
      </c>
      <c r="N136" s="74">
        <v>9646.09375</v>
      </c>
      <c r="O136" s="75"/>
      <c r="P136" s="76"/>
      <c r="Q136" s="76"/>
      <c r="R136" s="86"/>
      <c r="S136" s="48">
        <v>2</v>
      </c>
      <c r="T136" s="48">
        <v>1</v>
      </c>
      <c r="U136" s="49">
        <v>0</v>
      </c>
      <c r="V136" s="49">
        <v>0.002571</v>
      </c>
      <c r="W136" s="49">
        <v>0.001651</v>
      </c>
      <c r="X136" s="49">
        <v>0.75228</v>
      </c>
      <c r="Y136" s="49">
        <v>0</v>
      </c>
      <c r="Z136" s="49">
        <v>0</v>
      </c>
      <c r="AA136" s="71">
        <v>136</v>
      </c>
      <c r="AB136" s="71"/>
      <c r="AC136" s="72"/>
      <c r="AD136" s="78" t="s">
        <v>1107</v>
      </c>
      <c r="AE136" s="78">
        <v>1045</v>
      </c>
      <c r="AF136" s="78">
        <v>12582</v>
      </c>
      <c r="AG136" s="78">
        <v>21951</v>
      </c>
      <c r="AH136" s="78">
        <v>3083</v>
      </c>
      <c r="AI136" s="78"/>
      <c r="AJ136" s="78" t="s">
        <v>1250</v>
      </c>
      <c r="AK136" s="78" t="s">
        <v>1306</v>
      </c>
      <c r="AL136" s="83" t="s">
        <v>1449</v>
      </c>
      <c r="AM136" s="78"/>
      <c r="AN136" s="80">
        <v>40007.88752314815</v>
      </c>
      <c r="AO136" s="83" t="s">
        <v>1580</v>
      </c>
      <c r="AP136" s="78" t="b">
        <v>0</v>
      </c>
      <c r="AQ136" s="78" t="b">
        <v>0</v>
      </c>
      <c r="AR136" s="78" t="b">
        <v>1</v>
      </c>
      <c r="AS136" s="78"/>
      <c r="AT136" s="78">
        <v>439</v>
      </c>
      <c r="AU136" s="83" t="s">
        <v>1597</v>
      </c>
      <c r="AV136" s="78" t="b">
        <v>1</v>
      </c>
      <c r="AW136" s="78" t="s">
        <v>1695</v>
      </c>
      <c r="AX136" s="83" t="s">
        <v>1829</v>
      </c>
      <c r="AY136" s="78" t="s">
        <v>66</v>
      </c>
      <c r="AZ136" s="78" t="str">
        <f>REPLACE(INDEX(GroupVertices[Group],MATCH(Vertices[[#This Row],[Vertex]],GroupVertices[Vertex],0)),1,1,"")</f>
        <v>5</v>
      </c>
      <c r="BA136" s="48" t="s">
        <v>2434</v>
      </c>
      <c r="BB136" s="48" t="s">
        <v>2434</v>
      </c>
      <c r="BC136" s="48" t="s">
        <v>499</v>
      </c>
      <c r="BD136" s="48" t="s">
        <v>499</v>
      </c>
      <c r="BE136" s="48"/>
      <c r="BF136" s="48"/>
      <c r="BG136" s="116" t="s">
        <v>2495</v>
      </c>
      <c r="BH136" s="116" t="s">
        <v>2513</v>
      </c>
      <c r="BI136" s="116" t="s">
        <v>2550</v>
      </c>
      <c r="BJ136" s="116" t="s">
        <v>2562</v>
      </c>
      <c r="BK136" s="116">
        <v>0</v>
      </c>
      <c r="BL136" s="120">
        <v>0</v>
      </c>
      <c r="BM136" s="116">
        <v>3</v>
      </c>
      <c r="BN136" s="120">
        <v>7.142857142857143</v>
      </c>
      <c r="BO136" s="116">
        <v>0</v>
      </c>
      <c r="BP136" s="120">
        <v>0</v>
      </c>
      <c r="BQ136" s="116">
        <v>39</v>
      </c>
      <c r="BR136" s="120">
        <v>92.85714285714286</v>
      </c>
      <c r="BS136" s="116">
        <v>42</v>
      </c>
      <c r="BT136" s="2"/>
      <c r="BU136" s="3"/>
      <c r="BV136" s="3"/>
      <c r="BW136" s="3"/>
      <c r="BX136" s="3"/>
    </row>
    <row r="137" spans="1:76" ht="15">
      <c r="A137" s="64" t="s">
        <v>284</v>
      </c>
      <c r="B137" s="65"/>
      <c r="C137" s="65" t="s">
        <v>64</v>
      </c>
      <c r="D137" s="66">
        <v>164.76014420581592</v>
      </c>
      <c r="E137" s="68"/>
      <c r="F137" s="100" t="s">
        <v>640</v>
      </c>
      <c r="G137" s="65"/>
      <c r="H137" s="69" t="s">
        <v>284</v>
      </c>
      <c r="I137" s="70"/>
      <c r="J137" s="70"/>
      <c r="K137" s="69" t="s">
        <v>1983</v>
      </c>
      <c r="L137" s="73">
        <v>1068.305099933767</v>
      </c>
      <c r="M137" s="74">
        <v>8670.568359375</v>
      </c>
      <c r="N137" s="74">
        <v>8062.05126953125</v>
      </c>
      <c r="O137" s="75"/>
      <c r="P137" s="76"/>
      <c r="Q137" s="76"/>
      <c r="R137" s="86"/>
      <c r="S137" s="48">
        <v>2</v>
      </c>
      <c r="T137" s="48">
        <v>11</v>
      </c>
      <c r="U137" s="49">
        <v>1370</v>
      </c>
      <c r="V137" s="49">
        <v>0.00369</v>
      </c>
      <c r="W137" s="49">
        <v>0.014443</v>
      </c>
      <c r="X137" s="49">
        <v>3.65668</v>
      </c>
      <c r="Y137" s="49">
        <v>0.05555555555555555</v>
      </c>
      <c r="Z137" s="49">
        <v>0.1</v>
      </c>
      <c r="AA137" s="71">
        <v>137</v>
      </c>
      <c r="AB137" s="71"/>
      <c r="AC137" s="72"/>
      <c r="AD137" s="78" t="s">
        <v>1108</v>
      </c>
      <c r="AE137" s="78">
        <v>1466</v>
      </c>
      <c r="AF137" s="78">
        <v>1176</v>
      </c>
      <c r="AG137" s="78">
        <v>88122</v>
      </c>
      <c r="AH137" s="78">
        <v>59635</v>
      </c>
      <c r="AI137" s="78"/>
      <c r="AJ137" s="78" t="s">
        <v>1251</v>
      </c>
      <c r="AK137" s="78" t="s">
        <v>1350</v>
      </c>
      <c r="AL137" s="78"/>
      <c r="AM137" s="78"/>
      <c r="AN137" s="80">
        <v>40334.844189814816</v>
      </c>
      <c r="AO137" s="83" t="s">
        <v>1581</v>
      </c>
      <c r="AP137" s="78" t="b">
        <v>0</v>
      </c>
      <c r="AQ137" s="78" t="b">
        <v>0</v>
      </c>
      <c r="AR137" s="78" t="b">
        <v>0</v>
      </c>
      <c r="AS137" s="78"/>
      <c r="AT137" s="78">
        <v>5</v>
      </c>
      <c r="AU137" s="83" t="s">
        <v>1605</v>
      </c>
      <c r="AV137" s="78" t="b">
        <v>0</v>
      </c>
      <c r="AW137" s="78" t="s">
        <v>1695</v>
      </c>
      <c r="AX137" s="83" t="s">
        <v>1830</v>
      </c>
      <c r="AY137" s="78" t="s">
        <v>66</v>
      </c>
      <c r="AZ137" s="78" t="str">
        <f>REPLACE(INDEX(GroupVertices[Group],MATCH(Vertices[[#This Row],[Vertex]],GroupVertices[Vertex],0)),1,1,"")</f>
        <v>5</v>
      </c>
      <c r="BA137" s="48" t="s">
        <v>491</v>
      </c>
      <c r="BB137" s="48" t="s">
        <v>491</v>
      </c>
      <c r="BC137" s="48" t="s">
        <v>520</v>
      </c>
      <c r="BD137" s="48" t="s">
        <v>520</v>
      </c>
      <c r="BE137" s="48" t="s">
        <v>2451</v>
      </c>
      <c r="BF137" s="48" t="s">
        <v>2460</v>
      </c>
      <c r="BG137" s="116" t="s">
        <v>2496</v>
      </c>
      <c r="BH137" s="116" t="s">
        <v>2514</v>
      </c>
      <c r="BI137" s="116" t="s">
        <v>2551</v>
      </c>
      <c r="BJ137" s="116" t="s">
        <v>2563</v>
      </c>
      <c r="BK137" s="116">
        <v>1</v>
      </c>
      <c r="BL137" s="120">
        <v>1.2658227848101267</v>
      </c>
      <c r="BM137" s="116">
        <v>1</v>
      </c>
      <c r="BN137" s="120">
        <v>1.2658227848101267</v>
      </c>
      <c r="BO137" s="116">
        <v>0</v>
      </c>
      <c r="BP137" s="120">
        <v>0</v>
      </c>
      <c r="BQ137" s="116">
        <v>77</v>
      </c>
      <c r="BR137" s="120">
        <v>97.46835443037975</v>
      </c>
      <c r="BS137" s="116">
        <v>79</v>
      </c>
      <c r="BT137" s="2"/>
      <c r="BU137" s="3"/>
      <c r="BV137" s="3"/>
      <c r="BW137" s="3"/>
      <c r="BX137" s="3"/>
    </row>
    <row r="138" spans="1:76" ht="15">
      <c r="A138" s="64" t="s">
        <v>354</v>
      </c>
      <c r="B138" s="65"/>
      <c r="C138" s="65" t="s">
        <v>64</v>
      </c>
      <c r="D138" s="66">
        <v>232.42129420511452</v>
      </c>
      <c r="E138" s="68"/>
      <c r="F138" s="100" t="s">
        <v>1683</v>
      </c>
      <c r="G138" s="65"/>
      <c r="H138" s="69" t="s">
        <v>354</v>
      </c>
      <c r="I138" s="70"/>
      <c r="J138" s="70"/>
      <c r="K138" s="69" t="s">
        <v>1984</v>
      </c>
      <c r="L138" s="73">
        <v>1</v>
      </c>
      <c r="M138" s="74">
        <v>8062.87158203125</v>
      </c>
      <c r="N138" s="74">
        <v>8212.1875</v>
      </c>
      <c r="O138" s="75"/>
      <c r="P138" s="76"/>
      <c r="Q138" s="76"/>
      <c r="R138" s="86"/>
      <c r="S138" s="48">
        <v>1</v>
      </c>
      <c r="T138" s="48">
        <v>0</v>
      </c>
      <c r="U138" s="49">
        <v>0</v>
      </c>
      <c r="V138" s="49">
        <v>0.002571</v>
      </c>
      <c r="W138" s="49">
        <v>0.001482</v>
      </c>
      <c r="X138" s="49">
        <v>0.432561</v>
      </c>
      <c r="Y138" s="49">
        <v>0</v>
      </c>
      <c r="Z138" s="49">
        <v>0</v>
      </c>
      <c r="AA138" s="71">
        <v>138</v>
      </c>
      <c r="AB138" s="71"/>
      <c r="AC138" s="72"/>
      <c r="AD138" s="78" t="s">
        <v>1109</v>
      </c>
      <c r="AE138" s="78">
        <v>597</v>
      </c>
      <c r="AF138" s="78">
        <v>29955</v>
      </c>
      <c r="AG138" s="78">
        <v>3387</v>
      </c>
      <c r="AH138" s="78">
        <v>1021</v>
      </c>
      <c r="AI138" s="78"/>
      <c r="AJ138" s="78" t="s">
        <v>1252</v>
      </c>
      <c r="AK138" s="78" t="s">
        <v>1351</v>
      </c>
      <c r="AL138" s="83" t="s">
        <v>1450</v>
      </c>
      <c r="AM138" s="78"/>
      <c r="AN138" s="80">
        <v>39708.81385416666</v>
      </c>
      <c r="AO138" s="83" t="s">
        <v>1582</v>
      </c>
      <c r="AP138" s="78" t="b">
        <v>0</v>
      </c>
      <c r="AQ138" s="78" t="b">
        <v>0</v>
      </c>
      <c r="AR138" s="78" t="b">
        <v>1</v>
      </c>
      <c r="AS138" s="78"/>
      <c r="AT138" s="78">
        <v>654</v>
      </c>
      <c r="AU138" s="83" t="s">
        <v>1597</v>
      </c>
      <c r="AV138" s="78" t="b">
        <v>1</v>
      </c>
      <c r="AW138" s="78" t="s">
        <v>1695</v>
      </c>
      <c r="AX138" s="83" t="s">
        <v>1831</v>
      </c>
      <c r="AY138" s="78" t="s">
        <v>65</v>
      </c>
      <c r="AZ138" s="78" t="str">
        <f>REPLACE(INDEX(GroupVertices[Group],MATCH(Vertices[[#This Row],[Vertex]],GroupVertices[Vertex],0)),1,1,"")</f>
        <v>5</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355</v>
      </c>
      <c r="B139" s="65"/>
      <c r="C139" s="65" t="s">
        <v>64</v>
      </c>
      <c r="D139" s="66">
        <v>222.94887426880075</v>
      </c>
      <c r="E139" s="68"/>
      <c r="F139" s="100" t="s">
        <v>1684</v>
      </c>
      <c r="G139" s="65"/>
      <c r="H139" s="69" t="s">
        <v>355</v>
      </c>
      <c r="I139" s="70"/>
      <c r="J139" s="70"/>
      <c r="K139" s="69" t="s">
        <v>1985</v>
      </c>
      <c r="L139" s="73">
        <v>1</v>
      </c>
      <c r="M139" s="74">
        <v>8277.349609375</v>
      </c>
      <c r="N139" s="74">
        <v>9135.974609375</v>
      </c>
      <c r="O139" s="75"/>
      <c r="P139" s="76"/>
      <c r="Q139" s="76"/>
      <c r="R139" s="86"/>
      <c r="S139" s="48">
        <v>1</v>
      </c>
      <c r="T139" s="48">
        <v>0</v>
      </c>
      <c r="U139" s="49">
        <v>0</v>
      </c>
      <c r="V139" s="49">
        <v>0.002571</v>
      </c>
      <c r="W139" s="49">
        <v>0.001482</v>
      </c>
      <c r="X139" s="49">
        <v>0.432561</v>
      </c>
      <c r="Y139" s="49">
        <v>0</v>
      </c>
      <c r="Z139" s="49">
        <v>0</v>
      </c>
      <c r="AA139" s="71">
        <v>139</v>
      </c>
      <c r="AB139" s="71"/>
      <c r="AC139" s="72"/>
      <c r="AD139" s="78" t="s">
        <v>1110</v>
      </c>
      <c r="AE139" s="78">
        <v>28478</v>
      </c>
      <c r="AF139" s="78">
        <v>25926</v>
      </c>
      <c r="AG139" s="78">
        <v>1055176</v>
      </c>
      <c r="AH139" s="78">
        <v>526644</v>
      </c>
      <c r="AI139" s="78"/>
      <c r="AJ139" s="78" t="s">
        <v>1253</v>
      </c>
      <c r="AK139" s="78" t="s">
        <v>1352</v>
      </c>
      <c r="AL139" s="83" t="s">
        <v>1451</v>
      </c>
      <c r="AM139" s="78"/>
      <c r="AN139" s="80">
        <v>40575.22866898148</v>
      </c>
      <c r="AO139" s="83" t="s">
        <v>1583</v>
      </c>
      <c r="AP139" s="78" t="b">
        <v>0</v>
      </c>
      <c r="AQ139" s="78" t="b">
        <v>0</v>
      </c>
      <c r="AR139" s="78" t="b">
        <v>1</v>
      </c>
      <c r="AS139" s="78" t="s">
        <v>922</v>
      </c>
      <c r="AT139" s="78">
        <v>662</v>
      </c>
      <c r="AU139" s="83" t="s">
        <v>1602</v>
      </c>
      <c r="AV139" s="78" t="b">
        <v>0</v>
      </c>
      <c r="AW139" s="78" t="s">
        <v>1695</v>
      </c>
      <c r="AX139" s="83" t="s">
        <v>1832</v>
      </c>
      <c r="AY139" s="78" t="s">
        <v>65</v>
      </c>
      <c r="AZ139" s="78" t="str">
        <f>REPLACE(INDEX(GroupVertices[Group],MATCH(Vertices[[#This Row],[Vertex]],GroupVertices[Vertex],0)),1,1,"")</f>
        <v>5</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356</v>
      </c>
      <c r="B140" s="65"/>
      <c r="C140" s="65" t="s">
        <v>64</v>
      </c>
      <c r="D140" s="66">
        <v>163.4129869401153</v>
      </c>
      <c r="E140" s="68"/>
      <c r="F140" s="100" t="s">
        <v>1685</v>
      </c>
      <c r="G140" s="65"/>
      <c r="H140" s="69" t="s">
        <v>356</v>
      </c>
      <c r="I140" s="70"/>
      <c r="J140" s="70"/>
      <c r="K140" s="69" t="s">
        <v>1986</v>
      </c>
      <c r="L140" s="73">
        <v>1</v>
      </c>
      <c r="M140" s="74">
        <v>8109.32470703125</v>
      </c>
      <c r="N140" s="74">
        <v>7125.4375</v>
      </c>
      <c r="O140" s="75"/>
      <c r="P140" s="76"/>
      <c r="Q140" s="76"/>
      <c r="R140" s="86"/>
      <c r="S140" s="48">
        <v>1</v>
      </c>
      <c r="T140" s="48">
        <v>0</v>
      </c>
      <c r="U140" s="49">
        <v>0</v>
      </c>
      <c r="V140" s="49">
        <v>0.002571</v>
      </c>
      <c r="W140" s="49">
        <v>0.001482</v>
      </c>
      <c r="X140" s="49">
        <v>0.432561</v>
      </c>
      <c r="Y140" s="49">
        <v>0</v>
      </c>
      <c r="Z140" s="49">
        <v>0</v>
      </c>
      <c r="AA140" s="71">
        <v>140</v>
      </c>
      <c r="AB140" s="71"/>
      <c r="AC140" s="72"/>
      <c r="AD140" s="78" t="s">
        <v>1111</v>
      </c>
      <c r="AE140" s="78">
        <v>584</v>
      </c>
      <c r="AF140" s="78">
        <v>603</v>
      </c>
      <c r="AG140" s="78">
        <v>3318</v>
      </c>
      <c r="AH140" s="78">
        <v>1207</v>
      </c>
      <c r="AI140" s="78"/>
      <c r="AJ140" s="78" t="s">
        <v>1254</v>
      </c>
      <c r="AK140" s="78" t="s">
        <v>1306</v>
      </c>
      <c r="AL140" s="83" t="s">
        <v>1452</v>
      </c>
      <c r="AM140" s="78"/>
      <c r="AN140" s="80">
        <v>43006.560636574075</v>
      </c>
      <c r="AO140" s="83" t="s">
        <v>1584</v>
      </c>
      <c r="AP140" s="78" t="b">
        <v>0</v>
      </c>
      <c r="AQ140" s="78" t="b">
        <v>0</v>
      </c>
      <c r="AR140" s="78" t="b">
        <v>0</v>
      </c>
      <c r="AS140" s="78"/>
      <c r="AT140" s="78">
        <v>12</v>
      </c>
      <c r="AU140" s="83" t="s">
        <v>1597</v>
      </c>
      <c r="AV140" s="78" t="b">
        <v>0</v>
      </c>
      <c r="AW140" s="78" t="s">
        <v>1695</v>
      </c>
      <c r="AX140" s="83" t="s">
        <v>1833</v>
      </c>
      <c r="AY140" s="78" t="s">
        <v>65</v>
      </c>
      <c r="AZ140" s="78" t="str">
        <f>REPLACE(INDEX(GroupVertices[Group],MATCH(Vertices[[#This Row],[Vertex]],GroupVertices[Vertex],0)),1,1,"")</f>
        <v>5</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285</v>
      </c>
      <c r="B141" s="65"/>
      <c r="C141" s="65" t="s">
        <v>64</v>
      </c>
      <c r="D141" s="66">
        <v>163.34715726570062</v>
      </c>
      <c r="E141" s="68"/>
      <c r="F141" s="100" t="s">
        <v>641</v>
      </c>
      <c r="G141" s="65"/>
      <c r="H141" s="69" t="s">
        <v>285</v>
      </c>
      <c r="I141" s="70"/>
      <c r="J141" s="70"/>
      <c r="K141" s="69" t="s">
        <v>1987</v>
      </c>
      <c r="L141" s="73">
        <v>1</v>
      </c>
      <c r="M141" s="74">
        <v>4322.091796875</v>
      </c>
      <c r="N141" s="74">
        <v>5710.59716796875</v>
      </c>
      <c r="O141" s="75"/>
      <c r="P141" s="76"/>
      <c r="Q141" s="76"/>
      <c r="R141" s="86"/>
      <c r="S141" s="48">
        <v>0</v>
      </c>
      <c r="T141" s="48">
        <v>2</v>
      </c>
      <c r="U141" s="49">
        <v>0</v>
      </c>
      <c r="V141" s="49">
        <v>0.002732</v>
      </c>
      <c r="W141" s="49">
        <v>0.003199</v>
      </c>
      <c r="X141" s="49">
        <v>0.612397</v>
      </c>
      <c r="Y141" s="49">
        <v>0.5</v>
      </c>
      <c r="Z141" s="49">
        <v>0</v>
      </c>
      <c r="AA141" s="71">
        <v>141</v>
      </c>
      <c r="AB141" s="71"/>
      <c r="AC141" s="72"/>
      <c r="AD141" s="78" t="s">
        <v>1112</v>
      </c>
      <c r="AE141" s="78">
        <v>1527</v>
      </c>
      <c r="AF141" s="78">
        <v>575</v>
      </c>
      <c r="AG141" s="78">
        <v>31116</v>
      </c>
      <c r="AH141" s="78">
        <v>67086</v>
      </c>
      <c r="AI141" s="78"/>
      <c r="AJ141" s="78" t="s">
        <v>1255</v>
      </c>
      <c r="AK141" s="78" t="s">
        <v>1353</v>
      </c>
      <c r="AL141" s="78"/>
      <c r="AM141" s="78"/>
      <c r="AN141" s="80">
        <v>40652.71771990741</v>
      </c>
      <c r="AO141" s="78"/>
      <c r="AP141" s="78" t="b">
        <v>0</v>
      </c>
      <c r="AQ141" s="78" t="b">
        <v>0</v>
      </c>
      <c r="AR141" s="78" t="b">
        <v>0</v>
      </c>
      <c r="AS141" s="78"/>
      <c r="AT141" s="78">
        <v>10</v>
      </c>
      <c r="AU141" s="83" t="s">
        <v>1605</v>
      </c>
      <c r="AV141" s="78" t="b">
        <v>0</v>
      </c>
      <c r="AW141" s="78" t="s">
        <v>1695</v>
      </c>
      <c r="AX141" s="83" t="s">
        <v>1834</v>
      </c>
      <c r="AY141" s="78" t="s">
        <v>66</v>
      </c>
      <c r="AZ141" s="78" t="str">
        <f>REPLACE(INDEX(GroupVertices[Group],MATCH(Vertices[[#This Row],[Vertex]],GroupVertices[Vertex],0)),1,1,"")</f>
        <v>2</v>
      </c>
      <c r="BA141" s="48"/>
      <c r="BB141" s="48"/>
      <c r="BC141" s="48"/>
      <c r="BD141" s="48"/>
      <c r="BE141" s="48"/>
      <c r="BF141" s="48"/>
      <c r="BG141" s="116" t="s">
        <v>2245</v>
      </c>
      <c r="BH141" s="116" t="s">
        <v>2245</v>
      </c>
      <c r="BI141" s="116" t="s">
        <v>2539</v>
      </c>
      <c r="BJ141" s="116" t="s">
        <v>2539</v>
      </c>
      <c r="BK141" s="116">
        <v>1</v>
      </c>
      <c r="BL141" s="120">
        <v>5</v>
      </c>
      <c r="BM141" s="116">
        <v>0</v>
      </c>
      <c r="BN141" s="120">
        <v>0</v>
      </c>
      <c r="BO141" s="116">
        <v>0</v>
      </c>
      <c r="BP141" s="120">
        <v>0</v>
      </c>
      <c r="BQ141" s="116">
        <v>19</v>
      </c>
      <c r="BR141" s="120">
        <v>95</v>
      </c>
      <c r="BS141" s="116">
        <v>20</v>
      </c>
      <c r="BT141" s="2"/>
      <c r="BU141" s="3"/>
      <c r="BV141" s="3"/>
      <c r="BW141" s="3"/>
      <c r="BX141" s="3"/>
    </row>
    <row r="142" spans="1:76" ht="15">
      <c r="A142" s="64" t="s">
        <v>286</v>
      </c>
      <c r="B142" s="65"/>
      <c r="C142" s="65" t="s">
        <v>64</v>
      </c>
      <c r="D142" s="66">
        <v>165.25856888352715</v>
      </c>
      <c r="E142" s="68"/>
      <c r="F142" s="100" t="s">
        <v>642</v>
      </c>
      <c r="G142" s="65"/>
      <c r="H142" s="69" t="s">
        <v>286</v>
      </c>
      <c r="I142" s="70"/>
      <c r="J142" s="70"/>
      <c r="K142" s="69" t="s">
        <v>1988</v>
      </c>
      <c r="L142" s="73">
        <v>1</v>
      </c>
      <c r="M142" s="74">
        <v>7837.86767578125</v>
      </c>
      <c r="N142" s="74">
        <v>2799.10107421875</v>
      </c>
      <c r="O142" s="75"/>
      <c r="P142" s="76"/>
      <c r="Q142" s="76"/>
      <c r="R142" s="86"/>
      <c r="S142" s="48">
        <v>0</v>
      </c>
      <c r="T142" s="48">
        <v>2</v>
      </c>
      <c r="U142" s="49">
        <v>0</v>
      </c>
      <c r="V142" s="49">
        <v>0.25</v>
      </c>
      <c r="W142" s="49">
        <v>0</v>
      </c>
      <c r="X142" s="49">
        <v>0.819146</v>
      </c>
      <c r="Y142" s="49">
        <v>0.5</v>
      </c>
      <c r="Z142" s="49">
        <v>0</v>
      </c>
      <c r="AA142" s="71">
        <v>142</v>
      </c>
      <c r="AB142" s="71"/>
      <c r="AC142" s="72"/>
      <c r="AD142" s="78" t="s">
        <v>1113</v>
      </c>
      <c r="AE142" s="78">
        <v>1300</v>
      </c>
      <c r="AF142" s="78">
        <v>1388</v>
      </c>
      <c r="AG142" s="78">
        <v>104061</v>
      </c>
      <c r="AH142" s="78">
        <v>95635</v>
      </c>
      <c r="AI142" s="78"/>
      <c r="AJ142" s="78" t="s">
        <v>1256</v>
      </c>
      <c r="AK142" s="78" t="s">
        <v>1354</v>
      </c>
      <c r="AL142" s="78"/>
      <c r="AM142" s="78"/>
      <c r="AN142" s="80">
        <v>41836.77746527778</v>
      </c>
      <c r="AO142" s="83" t="s">
        <v>1585</v>
      </c>
      <c r="AP142" s="78" t="b">
        <v>0</v>
      </c>
      <c r="AQ142" s="78" t="b">
        <v>0</v>
      </c>
      <c r="AR142" s="78" t="b">
        <v>0</v>
      </c>
      <c r="AS142" s="78"/>
      <c r="AT142" s="78">
        <v>220</v>
      </c>
      <c r="AU142" s="83" t="s">
        <v>1597</v>
      </c>
      <c r="AV142" s="78" t="b">
        <v>0</v>
      </c>
      <c r="AW142" s="78" t="s">
        <v>1695</v>
      </c>
      <c r="AX142" s="83" t="s">
        <v>1835</v>
      </c>
      <c r="AY142" s="78" t="s">
        <v>66</v>
      </c>
      <c r="AZ142" s="78" t="str">
        <f>REPLACE(INDEX(GroupVertices[Group],MATCH(Vertices[[#This Row],[Vertex]],GroupVertices[Vertex],0)),1,1,"")</f>
        <v>8</v>
      </c>
      <c r="BA142" s="48"/>
      <c r="BB142" s="48"/>
      <c r="BC142" s="48"/>
      <c r="BD142" s="48"/>
      <c r="BE142" s="48" t="s">
        <v>524</v>
      </c>
      <c r="BF142" s="48" t="s">
        <v>524</v>
      </c>
      <c r="BG142" s="116" t="s">
        <v>2497</v>
      </c>
      <c r="BH142" s="116" t="s">
        <v>2497</v>
      </c>
      <c r="BI142" s="116" t="s">
        <v>2552</v>
      </c>
      <c r="BJ142" s="116" t="s">
        <v>2552</v>
      </c>
      <c r="BK142" s="116">
        <v>1</v>
      </c>
      <c r="BL142" s="120">
        <v>12.5</v>
      </c>
      <c r="BM142" s="116">
        <v>0</v>
      </c>
      <c r="BN142" s="120">
        <v>0</v>
      </c>
      <c r="BO142" s="116">
        <v>0</v>
      </c>
      <c r="BP142" s="120">
        <v>0</v>
      </c>
      <c r="BQ142" s="116">
        <v>7</v>
      </c>
      <c r="BR142" s="120">
        <v>87.5</v>
      </c>
      <c r="BS142" s="116">
        <v>8</v>
      </c>
      <c r="BT142" s="2"/>
      <c r="BU142" s="3"/>
      <c r="BV142" s="3"/>
      <c r="BW142" s="3"/>
      <c r="BX142" s="3"/>
    </row>
    <row r="143" spans="1:76" ht="15">
      <c r="A143" s="64" t="s">
        <v>357</v>
      </c>
      <c r="B143" s="65"/>
      <c r="C143" s="65" t="s">
        <v>64</v>
      </c>
      <c r="D143" s="66">
        <v>291.00970443418856</v>
      </c>
      <c r="E143" s="68"/>
      <c r="F143" s="100" t="s">
        <v>1686</v>
      </c>
      <c r="G143" s="65"/>
      <c r="H143" s="69" t="s">
        <v>357</v>
      </c>
      <c r="I143" s="70"/>
      <c r="J143" s="70"/>
      <c r="K143" s="69" t="s">
        <v>1989</v>
      </c>
      <c r="L143" s="73">
        <v>1.779054817469903</v>
      </c>
      <c r="M143" s="74">
        <v>8078.94287109375</v>
      </c>
      <c r="N143" s="74">
        <v>3291.311767578125</v>
      </c>
      <c r="O143" s="75"/>
      <c r="P143" s="76"/>
      <c r="Q143" s="76"/>
      <c r="R143" s="86"/>
      <c r="S143" s="48">
        <v>3</v>
      </c>
      <c r="T143" s="48">
        <v>0</v>
      </c>
      <c r="U143" s="49">
        <v>1</v>
      </c>
      <c r="V143" s="49">
        <v>0.333333</v>
      </c>
      <c r="W143" s="49">
        <v>0</v>
      </c>
      <c r="X143" s="49">
        <v>1.180847</v>
      </c>
      <c r="Y143" s="49">
        <v>0.3333333333333333</v>
      </c>
      <c r="Z143" s="49">
        <v>0</v>
      </c>
      <c r="AA143" s="71">
        <v>143</v>
      </c>
      <c r="AB143" s="71"/>
      <c r="AC143" s="72"/>
      <c r="AD143" s="78" t="s">
        <v>1114</v>
      </c>
      <c r="AE143" s="78">
        <v>18</v>
      </c>
      <c r="AF143" s="78">
        <v>54875</v>
      </c>
      <c r="AG143" s="78">
        <v>3197</v>
      </c>
      <c r="AH143" s="78">
        <v>0</v>
      </c>
      <c r="AI143" s="78"/>
      <c r="AJ143" s="78" t="s">
        <v>1257</v>
      </c>
      <c r="AK143" s="78" t="s">
        <v>1283</v>
      </c>
      <c r="AL143" s="83" t="s">
        <v>1453</v>
      </c>
      <c r="AM143" s="78"/>
      <c r="AN143" s="80">
        <v>42731.71025462963</v>
      </c>
      <c r="AO143" s="83" t="s">
        <v>1586</v>
      </c>
      <c r="AP143" s="78" t="b">
        <v>1</v>
      </c>
      <c r="AQ143" s="78" t="b">
        <v>0</v>
      </c>
      <c r="AR143" s="78" t="b">
        <v>1</v>
      </c>
      <c r="AS143" s="78"/>
      <c r="AT143" s="78">
        <v>667</v>
      </c>
      <c r="AU143" s="78"/>
      <c r="AV143" s="78" t="b">
        <v>1</v>
      </c>
      <c r="AW143" s="78" t="s">
        <v>1695</v>
      </c>
      <c r="AX143" s="83" t="s">
        <v>1836</v>
      </c>
      <c r="AY143" s="78" t="s">
        <v>65</v>
      </c>
      <c r="AZ143" s="78" t="str">
        <f>REPLACE(INDEX(GroupVertices[Group],MATCH(Vertices[[#This Row],[Vertex]],GroupVertices[Vertex],0)),1,1,"")</f>
        <v>8</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287</v>
      </c>
      <c r="B144" s="65"/>
      <c r="C144" s="65" t="s">
        <v>64</v>
      </c>
      <c r="D144" s="66">
        <v>163.12380658465077</v>
      </c>
      <c r="E144" s="68"/>
      <c r="F144" s="100" t="s">
        <v>643</v>
      </c>
      <c r="G144" s="65"/>
      <c r="H144" s="69" t="s">
        <v>287</v>
      </c>
      <c r="I144" s="70"/>
      <c r="J144" s="70"/>
      <c r="K144" s="69" t="s">
        <v>1990</v>
      </c>
      <c r="L144" s="73">
        <v>1.779054817469903</v>
      </c>
      <c r="M144" s="74">
        <v>8368.234375</v>
      </c>
      <c r="N144" s="74">
        <v>3881.964599609375</v>
      </c>
      <c r="O144" s="75"/>
      <c r="P144" s="76"/>
      <c r="Q144" s="76"/>
      <c r="R144" s="86"/>
      <c r="S144" s="48">
        <v>2</v>
      </c>
      <c r="T144" s="48">
        <v>1</v>
      </c>
      <c r="U144" s="49">
        <v>1</v>
      </c>
      <c r="V144" s="49">
        <v>0.333333</v>
      </c>
      <c r="W144" s="49">
        <v>0</v>
      </c>
      <c r="X144" s="49">
        <v>1.180847</v>
      </c>
      <c r="Y144" s="49">
        <v>0.3333333333333333</v>
      </c>
      <c r="Z144" s="49">
        <v>0</v>
      </c>
      <c r="AA144" s="71">
        <v>144</v>
      </c>
      <c r="AB144" s="71"/>
      <c r="AC144" s="72"/>
      <c r="AD144" s="78" t="s">
        <v>1115</v>
      </c>
      <c r="AE144" s="78">
        <v>566</v>
      </c>
      <c r="AF144" s="78">
        <v>480</v>
      </c>
      <c r="AG144" s="78">
        <v>5747</v>
      </c>
      <c r="AH144" s="78">
        <v>4863</v>
      </c>
      <c r="AI144" s="78"/>
      <c r="AJ144" s="78" t="s">
        <v>1258</v>
      </c>
      <c r="AK144" s="78" t="s">
        <v>1355</v>
      </c>
      <c r="AL144" s="83" t="s">
        <v>1454</v>
      </c>
      <c r="AM144" s="78"/>
      <c r="AN144" s="80">
        <v>39816.65143518519</v>
      </c>
      <c r="AO144" s="83" t="s">
        <v>1587</v>
      </c>
      <c r="AP144" s="78" t="b">
        <v>0</v>
      </c>
      <c r="AQ144" s="78" t="b">
        <v>0</v>
      </c>
      <c r="AR144" s="78" t="b">
        <v>1</v>
      </c>
      <c r="AS144" s="78"/>
      <c r="AT144" s="78">
        <v>14</v>
      </c>
      <c r="AU144" s="83" t="s">
        <v>1602</v>
      </c>
      <c r="AV144" s="78" t="b">
        <v>0</v>
      </c>
      <c r="AW144" s="78" t="s">
        <v>1695</v>
      </c>
      <c r="AX144" s="83" t="s">
        <v>1837</v>
      </c>
      <c r="AY144" s="78" t="s">
        <v>66</v>
      </c>
      <c r="AZ144" s="78" t="str">
        <f>REPLACE(INDEX(GroupVertices[Group],MATCH(Vertices[[#This Row],[Vertex]],GroupVertices[Vertex],0)),1,1,"")</f>
        <v>8</v>
      </c>
      <c r="BA144" s="48"/>
      <c r="BB144" s="48"/>
      <c r="BC144" s="48"/>
      <c r="BD144" s="48"/>
      <c r="BE144" s="48" t="s">
        <v>524</v>
      </c>
      <c r="BF144" s="48" t="s">
        <v>524</v>
      </c>
      <c r="BG144" s="116" t="s">
        <v>2498</v>
      </c>
      <c r="BH144" s="116" t="s">
        <v>2498</v>
      </c>
      <c r="BI144" s="116" t="s">
        <v>2553</v>
      </c>
      <c r="BJ144" s="116" t="s">
        <v>2553</v>
      </c>
      <c r="BK144" s="116">
        <v>1</v>
      </c>
      <c r="BL144" s="120">
        <v>16.666666666666668</v>
      </c>
      <c r="BM144" s="116">
        <v>0</v>
      </c>
      <c r="BN144" s="120">
        <v>0</v>
      </c>
      <c r="BO144" s="116">
        <v>0</v>
      </c>
      <c r="BP144" s="120">
        <v>0</v>
      </c>
      <c r="BQ144" s="116">
        <v>5</v>
      </c>
      <c r="BR144" s="120">
        <v>83.33333333333333</v>
      </c>
      <c r="BS144" s="116">
        <v>6</v>
      </c>
      <c r="BT144" s="2"/>
      <c r="BU144" s="3"/>
      <c r="BV144" s="3"/>
      <c r="BW144" s="3"/>
      <c r="BX144" s="3"/>
    </row>
    <row r="145" spans="1:76" ht="15">
      <c r="A145" s="64" t="s">
        <v>288</v>
      </c>
      <c r="B145" s="65"/>
      <c r="C145" s="65" t="s">
        <v>64</v>
      </c>
      <c r="D145" s="66">
        <v>162.82287093018363</v>
      </c>
      <c r="E145" s="68"/>
      <c r="F145" s="100" t="s">
        <v>644</v>
      </c>
      <c r="G145" s="65"/>
      <c r="H145" s="69" t="s">
        <v>288</v>
      </c>
      <c r="I145" s="70"/>
      <c r="J145" s="70"/>
      <c r="K145" s="69" t="s">
        <v>1991</v>
      </c>
      <c r="L145" s="73">
        <v>1</v>
      </c>
      <c r="M145" s="74">
        <v>7452.14599609375</v>
      </c>
      <c r="N145" s="74">
        <v>2011.5634765625</v>
      </c>
      <c r="O145" s="75"/>
      <c r="P145" s="76"/>
      <c r="Q145" s="76"/>
      <c r="R145" s="86"/>
      <c r="S145" s="48">
        <v>0</v>
      </c>
      <c r="T145" s="48">
        <v>2</v>
      </c>
      <c r="U145" s="49">
        <v>0</v>
      </c>
      <c r="V145" s="49">
        <v>0.25</v>
      </c>
      <c r="W145" s="49">
        <v>0</v>
      </c>
      <c r="X145" s="49">
        <v>0.819146</v>
      </c>
      <c r="Y145" s="49">
        <v>0.5</v>
      </c>
      <c r="Z145" s="49">
        <v>0</v>
      </c>
      <c r="AA145" s="71">
        <v>145</v>
      </c>
      <c r="AB145" s="71"/>
      <c r="AC145" s="72"/>
      <c r="AD145" s="78" t="s">
        <v>1116</v>
      </c>
      <c r="AE145" s="78">
        <v>442</v>
      </c>
      <c r="AF145" s="78">
        <v>352</v>
      </c>
      <c r="AG145" s="78">
        <v>4242</v>
      </c>
      <c r="AH145" s="78">
        <v>20408</v>
      </c>
      <c r="AI145" s="78"/>
      <c r="AJ145" s="78" t="s">
        <v>1259</v>
      </c>
      <c r="AK145" s="78" t="s">
        <v>1356</v>
      </c>
      <c r="AL145" s="78"/>
      <c r="AM145" s="78"/>
      <c r="AN145" s="80">
        <v>41740.545486111114</v>
      </c>
      <c r="AO145" s="83" t="s">
        <v>1588</v>
      </c>
      <c r="AP145" s="78" t="b">
        <v>1</v>
      </c>
      <c r="AQ145" s="78" t="b">
        <v>0</v>
      </c>
      <c r="AR145" s="78" t="b">
        <v>0</v>
      </c>
      <c r="AS145" s="78"/>
      <c r="AT145" s="78">
        <v>9</v>
      </c>
      <c r="AU145" s="83" t="s">
        <v>1597</v>
      </c>
      <c r="AV145" s="78" t="b">
        <v>0</v>
      </c>
      <c r="AW145" s="78" t="s">
        <v>1695</v>
      </c>
      <c r="AX145" s="83" t="s">
        <v>1838</v>
      </c>
      <c r="AY145" s="78" t="s">
        <v>66</v>
      </c>
      <c r="AZ145" s="78" t="str">
        <f>REPLACE(INDEX(GroupVertices[Group],MATCH(Vertices[[#This Row],[Vertex]],GroupVertices[Vertex],0)),1,1,"")</f>
        <v>8</v>
      </c>
      <c r="BA145" s="48"/>
      <c r="BB145" s="48"/>
      <c r="BC145" s="48"/>
      <c r="BD145" s="48"/>
      <c r="BE145" s="48" t="s">
        <v>524</v>
      </c>
      <c r="BF145" s="48" t="s">
        <v>524</v>
      </c>
      <c r="BG145" s="116" t="s">
        <v>2497</v>
      </c>
      <c r="BH145" s="116" t="s">
        <v>2497</v>
      </c>
      <c r="BI145" s="116" t="s">
        <v>2552</v>
      </c>
      <c r="BJ145" s="116" t="s">
        <v>2552</v>
      </c>
      <c r="BK145" s="116">
        <v>1</v>
      </c>
      <c r="BL145" s="120">
        <v>12.5</v>
      </c>
      <c r="BM145" s="116">
        <v>0</v>
      </c>
      <c r="BN145" s="120">
        <v>0</v>
      </c>
      <c r="BO145" s="116">
        <v>0</v>
      </c>
      <c r="BP145" s="120">
        <v>0</v>
      </c>
      <c r="BQ145" s="116">
        <v>7</v>
      </c>
      <c r="BR145" s="120">
        <v>87.5</v>
      </c>
      <c r="BS145" s="116">
        <v>8</v>
      </c>
      <c r="BT145" s="2"/>
      <c r="BU145" s="3"/>
      <c r="BV145" s="3"/>
      <c r="BW145" s="3"/>
      <c r="BX145" s="3"/>
    </row>
    <row r="146" spans="1:76" ht="15">
      <c r="A146" s="64" t="s">
        <v>358</v>
      </c>
      <c r="B146" s="65"/>
      <c r="C146" s="65" t="s">
        <v>64</v>
      </c>
      <c r="D146" s="66">
        <v>442.6107424916184</v>
      </c>
      <c r="E146" s="68"/>
      <c r="F146" s="100" t="s">
        <v>1687</v>
      </c>
      <c r="G146" s="65"/>
      <c r="H146" s="69" t="s">
        <v>358</v>
      </c>
      <c r="I146" s="70"/>
      <c r="J146" s="70"/>
      <c r="K146" s="69" t="s">
        <v>1992</v>
      </c>
      <c r="L146" s="73">
        <v>1</v>
      </c>
      <c r="M146" s="74">
        <v>8891.279296875</v>
      </c>
      <c r="N146" s="74">
        <v>6635.94580078125</v>
      </c>
      <c r="O146" s="75"/>
      <c r="P146" s="76"/>
      <c r="Q146" s="76"/>
      <c r="R146" s="86"/>
      <c r="S146" s="48">
        <v>2</v>
      </c>
      <c r="T146" s="48">
        <v>0</v>
      </c>
      <c r="U146" s="49">
        <v>0</v>
      </c>
      <c r="V146" s="49">
        <v>0.002591</v>
      </c>
      <c r="W146" s="49">
        <v>0.00293</v>
      </c>
      <c r="X146" s="49">
        <v>0.712586</v>
      </c>
      <c r="Y146" s="49">
        <v>1</v>
      </c>
      <c r="Z146" s="49">
        <v>0</v>
      </c>
      <c r="AA146" s="71">
        <v>146</v>
      </c>
      <c r="AB146" s="71"/>
      <c r="AC146" s="72"/>
      <c r="AD146" s="78" t="s">
        <v>1117</v>
      </c>
      <c r="AE146" s="78">
        <v>688</v>
      </c>
      <c r="AF146" s="78">
        <v>119357</v>
      </c>
      <c r="AG146" s="78">
        <v>72691</v>
      </c>
      <c r="AH146" s="78">
        <v>310</v>
      </c>
      <c r="AI146" s="78"/>
      <c r="AJ146" s="78" t="s">
        <v>1260</v>
      </c>
      <c r="AK146" s="78" t="s">
        <v>1357</v>
      </c>
      <c r="AL146" s="83" t="s">
        <v>1455</v>
      </c>
      <c r="AM146" s="78"/>
      <c r="AN146" s="80">
        <v>39870.710694444446</v>
      </c>
      <c r="AO146" s="83" t="s">
        <v>1589</v>
      </c>
      <c r="AP146" s="78" t="b">
        <v>0</v>
      </c>
      <c r="AQ146" s="78" t="b">
        <v>0</v>
      </c>
      <c r="AR146" s="78" t="b">
        <v>0</v>
      </c>
      <c r="AS146" s="78"/>
      <c r="AT146" s="78">
        <v>2847</v>
      </c>
      <c r="AU146" s="83" t="s">
        <v>1597</v>
      </c>
      <c r="AV146" s="78" t="b">
        <v>0</v>
      </c>
      <c r="AW146" s="78" t="s">
        <v>1695</v>
      </c>
      <c r="AX146" s="83" t="s">
        <v>1839</v>
      </c>
      <c r="AY146" s="78" t="s">
        <v>65</v>
      </c>
      <c r="AZ146" s="78" t="str">
        <f>REPLACE(INDEX(GroupVertices[Group],MATCH(Vertices[[#This Row],[Vertex]],GroupVertices[Vertex],0)),1,1,"")</f>
        <v>5</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289</v>
      </c>
      <c r="B147" s="65"/>
      <c r="C147" s="65" t="s">
        <v>64</v>
      </c>
      <c r="D147" s="66">
        <v>165.32439855794183</v>
      </c>
      <c r="E147" s="68"/>
      <c r="F147" s="100" t="s">
        <v>645</v>
      </c>
      <c r="G147" s="65"/>
      <c r="H147" s="69" t="s">
        <v>289</v>
      </c>
      <c r="I147" s="70"/>
      <c r="J147" s="70"/>
      <c r="K147" s="69" t="s">
        <v>1993</v>
      </c>
      <c r="L147" s="73">
        <v>708.3817742626719</v>
      </c>
      <c r="M147" s="74">
        <v>9164.423828125</v>
      </c>
      <c r="N147" s="74">
        <v>7437.962890625</v>
      </c>
      <c r="O147" s="75"/>
      <c r="P147" s="76"/>
      <c r="Q147" s="76"/>
      <c r="R147" s="86"/>
      <c r="S147" s="48">
        <v>2</v>
      </c>
      <c r="T147" s="48">
        <v>9</v>
      </c>
      <c r="U147" s="49">
        <v>908</v>
      </c>
      <c r="V147" s="49">
        <v>0.003663</v>
      </c>
      <c r="W147" s="49">
        <v>0.014115</v>
      </c>
      <c r="X147" s="49">
        <v>2.964972</v>
      </c>
      <c r="Y147" s="49">
        <v>0.08928571428571429</v>
      </c>
      <c r="Z147" s="49">
        <v>0.125</v>
      </c>
      <c r="AA147" s="71">
        <v>147</v>
      </c>
      <c r="AB147" s="71"/>
      <c r="AC147" s="72"/>
      <c r="AD147" s="78" t="s">
        <v>1118</v>
      </c>
      <c r="AE147" s="78">
        <v>1097</v>
      </c>
      <c r="AF147" s="78">
        <v>1416</v>
      </c>
      <c r="AG147" s="78">
        <v>71884</v>
      </c>
      <c r="AH147" s="78">
        <v>62382</v>
      </c>
      <c r="AI147" s="78"/>
      <c r="AJ147" s="78" t="s">
        <v>1261</v>
      </c>
      <c r="AK147" s="78" t="s">
        <v>1358</v>
      </c>
      <c r="AL147" s="78"/>
      <c r="AM147" s="78"/>
      <c r="AN147" s="80">
        <v>40703.73868055556</v>
      </c>
      <c r="AO147" s="78"/>
      <c r="AP147" s="78" t="b">
        <v>1</v>
      </c>
      <c r="AQ147" s="78" t="b">
        <v>0</v>
      </c>
      <c r="AR147" s="78" t="b">
        <v>0</v>
      </c>
      <c r="AS147" s="78"/>
      <c r="AT147" s="78">
        <v>108</v>
      </c>
      <c r="AU147" s="83" t="s">
        <v>1597</v>
      </c>
      <c r="AV147" s="78" t="b">
        <v>0</v>
      </c>
      <c r="AW147" s="78" t="s">
        <v>1695</v>
      </c>
      <c r="AX147" s="83" t="s">
        <v>1840</v>
      </c>
      <c r="AY147" s="78" t="s">
        <v>66</v>
      </c>
      <c r="AZ147" s="78" t="str">
        <f>REPLACE(INDEX(GroupVertices[Group],MATCH(Vertices[[#This Row],[Vertex]],GroupVertices[Vertex],0)),1,1,"")</f>
        <v>5</v>
      </c>
      <c r="BA147" s="48" t="s">
        <v>491</v>
      </c>
      <c r="BB147" s="48" t="s">
        <v>491</v>
      </c>
      <c r="BC147" s="48" t="s">
        <v>520</v>
      </c>
      <c r="BD147" s="48" t="s">
        <v>520</v>
      </c>
      <c r="BE147" s="48" t="s">
        <v>2452</v>
      </c>
      <c r="BF147" s="48" t="s">
        <v>2461</v>
      </c>
      <c r="BG147" s="116" t="s">
        <v>2499</v>
      </c>
      <c r="BH147" s="116" t="s">
        <v>2515</v>
      </c>
      <c r="BI147" s="116" t="s">
        <v>2554</v>
      </c>
      <c r="BJ147" s="116" t="s">
        <v>2564</v>
      </c>
      <c r="BK147" s="116">
        <v>3</v>
      </c>
      <c r="BL147" s="120">
        <v>2.0134228187919465</v>
      </c>
      <c r="BM147" s="116">
        <v>2</v>
      </c>
      <c r="BN147" s="120">
        <v>1.342281879194631</v>
      </c>
      <c r="BO147" s="116">
        <v>0</v>
      </c>
      <c r="BP147" s="120">
        <v>0</v>
      </c>
      <c r="BQ147" s="116">
        <v>144</v>
      </c>
      <c r="BR147" s="120">
        <v>96.64429530201342</v>
      </c>
      <c r="BS147" s="116">
        <v>149</v>
      </c>
      <c r="BT147" s="2"/>
      <c r="BU147" s="3"/>
      <c r="BV147" s="3"/>
      <c r="BW147" s="3"/>
      <c r="BX147" s="3"/>
    </row>
    <row r="148" spans="1:76" ht="15">
      <c r="A148" s="64" t="s">
        <v>359</v>
      </c>
      <c r="B148" s="65"/>
      <c r="C148" s="65" t="s">
        <v>64</v>
      </c>
      <c r="D148" s="66">
        <v>195.43677248306142</v>
      </c>
      <c r="E148" s="68"/>
      <c r="F148" s="100" t="s">
        <v>1688</v>
      </c>
      <c r="G148" s="65"/>
      <c r="H148" s="69" t="s">
        <v>359</v>
      </c>
      <c r="I148" s="70"/>
      <c r="J148" s="70"/>
      <c r="K148" s="69" t="s">
        <v>1994</v>
      </c>
      <c r="L148" s="73">
        <v>1</v>
      </c>
      <c r="M148" s="74">
        <v>9290.6943359375</v>
      </c>
      <c r="N148" s="74">
        <v>8354.82421875</v>
      </c>
      <c r="O148" s="75"/>
      <c r="P148" s="76"/>
      <c r="Q148" s="76"/>
      <c r="R148" s="86"/>
      <c r="S148" s="48">
        <v>2</v>
      </c>
      <c r="T148" s="48">
        <v>0</v>
      </c>
      <c r="U148" s="49">
        <v>0</v>
      </c>
      <c r="V148" s="49">
        <v>0.002591</v>
      </c>
      <c r="W148" s="49">
        <v>0.00293</v>
      </c>
      <c r="X148" s="49">
        <v>0.712586</v>
      </c>
      <c r="Y148" s="49">
        <v>1</v>
      </c>
      <c r="Z148" s="49">
        <v>0</v>
      </c>
      <c r="AA148" s="71">
        <v>148</v>
      </c>
      <c r="AB148" s="71"/>
      <c r="AC148" s="72"/>
      <c r="AD148" s="78" t="s">
        <v>1119</v>
      </c>
      <c r="AE148" s="78">
        <v>3660</v>
      </c>
      <c r="AF148" s="78">
        <v>14224</v>
      </c>
      <c r="AG148" s="78">
        <v>11516</v>
      </c>
      <c r="AH148" s="78">
        <v>1473</v>
      </c>
      <c r="AI148" s="78"/>
      <c r="AJ148" s="78" t="s">
        <v>1262</v>
      </c>
      <c r="AK148" s="78" t="s">
        <v>1359</v>
      </c>
      <c r="AL148" s="83" t="s">
        <v>1456</v>
      </c>
      <c r="AM148" s="78"/>
      <c r="AN148" s="80">
        <v>39706.99471064815</v>
      </c>
      <c r="AO148" s="83" t="s">
        <v>1590</v>
      </c>
      <c r="AP148" s="78" t="b">
        <v>0</v>
      </c>
      <c r="AQ148" s="78" t="b">
        <v>0</v>
      </c>
      <c r="AR148" s="78" t="b">
        <v>0</v>
      </c>
      <c r="AS148" s="78"/>
      <c r="AT148" s="78">
        <v>363</v>
      </c>
      <c r="AU148" s="83" t="s">
        <v>1607</v>
      </c>
      <c r="AV148" s="78" t="b">
        <v>0</v>
      </c>
      <c r="AW148" s="78" t="s">
        <v>1695</v>
      </c>
      <c r="AX148" s="83" t="s">
        <v>1841</v>
      </c>
      <c r="AY148" s="78" t="s">
        <v>65</v>
      </c>
      <c r="AZ148" s="78" t="str">
        <f>REPLACE(INDEX(GroupVertices[Group],MATCH(Vertices[[#This Row],[Vertex]],GroupVertices[Vertex],0)),1,1,"")</f>
        <v>5</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360</v>
      </c>
      <c r="B149" s="65"/>
      <c r="C149" s="65" t="s">
        <v>64</v>
      </c>
      <c r="D149" s="66">
        <v>163.04622161123348</v>
      </c>
      <c r="E149" s="68"/>
      <c r="F149" s="100" t="s">
        <v>1689</v>
      </c>
      <c r="G149" s="65"/>
      <c r="H149" s="69" t="s">
        <v>360</v>
      </c>
      <c r="I149" s="70"/>
      <c r="J149" s="70"/>
      <c r="K149" s="69" t="s">
        <v>1995</v>
      </c>
      <c r="L149" s="73">
        <v>1</v>
      </c>
      <c r="M149" s="74">
        <v>9074.34375</v>
      </c>
      <c r="N149" s="74">
        <v>8811.33984375</v>
      </c>
      <c r="O149" s="75"/>
      <c r="P149" s="76"/>
      <c r="Q149" s="76"/>
      <c r="R149" s="86"/>
      <c r="S149" s="48">
        <v>2</v>
      </c>
      <c r="T149" s="48">
        <v>0</v>
      </c>
      <c r="U149" s="49">
        <v>0</v>
      </c>
      <c r="V149" s="49">
        <v>0.002591</v>
      </c>
      <c r="W149" s="49">
        <v>0.00293</v>
      </c>
      <c r="X149" s="49">
        <v>0.712586</v>
      </c>
      <c r="Y149" s="49">
        <v>1</v>
      </c>
      <c r="Z149" s="49">
        <v>0</v>
      </c>
      <c r="AA149" s="71">
        <v>149</v>
      </c>
      <c r="AB149" s="71"/>
      <c r="AC149" s="72"/>
      <c r="AD149" s="78" t="s">
        <v>1120</v>
      </c>
      <c r="AE149" s="78">
        <v>801</v>
      </c>
      <c r="AF149" s="78">
        <v>447</v>
      </c>
      <c r="AG149" s="78">
        <v>34406</v>
      </c>
      <c r="AH149" s="78">
        <v>1039</v>
      </c>
      <c r="AI149" s="78"/>
      <c r="AJ149" s="78" t="s">
        <v>1263</v>
      </c>
      <c r="AK149" s="78"/>
      <c r="AL149" s="78"/>
      <c r="AM149" s="78"/>
      <c r="AN149" s="80">
        <v>41540.00681712963</v>
      </c>
      <c r="AO149" s="83" t="s">
        <v>1591</v>
      </c>
      <c r="AP149" s="78" t="b">
        <v>1</v>
      </c>
      <c r="AQ149" s="78" t="b">
        <v>0</v>
      </c>
      <c r="AR149" s="78" t="b">
        <v>1</v>
      </c>
      <c r="AS149" s="78"/>
      <c r="AT149" s="78">
        <v>48</v>
      </c>
      <c r="AU149" s="83" t="s">
        <v>1597</v>
      </c>
      <c r="AV149" s="78" t="b">
        <v>0</v>
      </c>
      <c r="AW149" s="78" t="s">
        <v>1695</v>
      </c>
      <c r="AX149" s="83" t="s">
        <v>1842</v>
      </c>
      <c r="AY149" s="78" t="s">
        <v>65</v>
      </c>
      <c r="AZ149" s="78" t="str">
        <f>REPLACE(INDEX(GroupVertices[Group],MATCH(Vertices[[#This Row],[Vertex]],GroupVertices[Vertex],0)),1,1,"")</f>
        <v>5</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361</v>
      </c>
      <c r="B150" s="65"/>
      <c r="C150" s="65" t="s">
        <v>64</v>
      </c>
      <c r="D150" s="66">
        <v>194.15074277217445</v>
      </c>
      <c r="E150" s="68"/>
      <c r="F150" s="100" t="s">
        <v>1690</v>
      </c>
      <c r="G150" s="65"/>
      <c r="H150" s="69" t="s">
        <v>361</v>
      </c>
      <c r="I150" s="70"/>
      <c r="J150" s="70"/>
      <c r="K150" s="69" t="s">
        <v>1996</v>
      </c>
      <c r="L150" s="73">
        <v>1</v>
      </c>
      <c r="M150" s="74">
        <v>8628.779296875</v>
      </c>
      <c r="N150" s="74">
        <v>6936.69482421875</v>
      </c>
      <c r="O150" s="75"/>
      <c r="P150" s="76"/>
      <c r="Q150" s="76"/>
      <c r="R150" s="86"/>
      <c r="S150" s="48">
        <v>2</v>
      </c>
      <c r="T150" s="48">
        <v>0</v>
      </c>
      <c r="U150" s="49">
        <v>0</v>
      </c>
      <c r="V150" s="49">
        <v>0.002591</v>
      </c>
      <c r="W150" s="49">
        <v>0.00293</v>
      </c>
      <c r="X150" s="49">
        <v>0.712586</v>
      </c>
      <c r="Y150" s="49">
        <v>1</v>
      </c>
      <c r="Z150" s="49">
        <v>0</v>
      </c>
      <c r="AA150" s="71">
        <v>150</v>
      </c>
      <c r="AB150" s="71"/>
      <c r="AC150" s="72"/>
      <c r="AD150" s="78" t="s">
        <v>1121</v>
      </c>
      <c r="AE150" s="78">
        <v>867</v>
      </c>
      <c r="AF150" s="78">
        <v>13677</v>
      </c>
      <c r="AG150" s="78">
        <v>2499</v>
      </c>
      <c r="AH150" s="78">
        <v>1366</v>
      </c>
      <c r="AI150" s="78"/>
      <c r="AJ150" s="78" t="s">
        <v>1264</v>
      </c>
      <c r="AK150" s="78" t="s">
        <v>1360</v>
      </c>
      <c r="AL150" s="83" t="s">
        <v>1457</v>
      </c>
      <c r="AM150" s="78"/>
      <c r="AN150" s="80">
        <v>41128.70875</v>
      </c>
      <c r="AO150" s="83" t="s">
        <v>1592</v>
      </c>
      <c r="AP150" s="78" t="b">
        <v>0</v>
      </c>
      <c r="AQ150" s="78" t="b">
        <v>0</v>
      </c>
      <c r="AR150" s="78" t="b">
        <v>1</v>
      </c>
      <c r="AS150" s="78"/>
      <c r="AT150" s="78">
        <v>376</v>
      </c>
      <c r="AU150" s="83" t="s">
        <v>1603</v>
      </c>
      <c r="AV150" s="78" t="b">
        <v>1</v>
      </c>
      <c r="AW150" s="78" t="s">
        <v>1695</v>
      </c>
      <c r="AX150" s="83" t="s">
        <v>1843</v>
      </c>
      <c r="AY150" s="78" t="s">
        <v>65</v>
      </c>
      <c r="AZ150" s="78" t="str">
        <f>REPLACE(INDEX(GroupVertices[Group],MATCH(Vertices[[#This Row],[Vertex]],GroupVertices[Vertex],0)),1,1,"")</f>
        <v>5</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362</v>
      </c>
      <c r="B151" s="65"/>
      <c r="C151" s="65" t="s">
        <v>64</v>
      </c>
      <c r="D151" s="66">
        <v>164.41924053473986</v>
      </c>
      <c r="E151" s="68"/>
      <c r="F151" s="100" t="s">
        <v>1691</v>
      </c>
      <c r="G151" s="65"/>
      <c r="H151" s="69" t="s">
        <v>362</v>
      </c>
      <c r="I151" s="70"/>
      <c r="J151" s="70"/>
      <c r="K151" s="69" t="s">
        <v>1997</v>
      </c>
      <c r="L151" s="73">
        <v>1</v>
      </c>
      <c r="M151" s="74">
        <v>9804.087890625</v>
      </c>
      <c r="N151" s="74">
        <v>7529.970703125</v>
      </c>
      <c r="O151" s="75"/>
      <c r="P151" s="76"/>
      <c r="Q151" s="76"/>
      <c r="R151" s="86"/>
      <c r="S151" s="48">
        <v>1</v>
      </c>
      <c r="T151" s="48">
        <v>0</v>
      </c>
      <c r="U151" s="49">
        <v>0</v>
      </c>
      <c r="V151" s="49">
        <v>0.002558</v>
      </c>
      <c r="W151" s="49">
        <v>0.001448</v>
      </c>
      <c r="X151" s="49">
        <v>0.430025</v>
      </c>
      <c r="Y151" s="49">
        <v>0</v>
      </c>
      <c r="Z151" s="49">
        <v>0</v>
      </c>
      <c r="AA151" s="71">
        <v>151</v>
      </c>
      <c r="AB151" s="71"/>
      <c r="AC151" s="72"/>
      <c r="AD151" s="78" t="s">
        <v>1122</v>
      </c>
      <c r="AE151" s="78">
        <v>3744</v>
      </c>
      <c r="AF151" s="78">
        <v>1031</v>
      </c>
      <c r="AG151" s="78">
        <v>2672</v>
      </c>
      <c r="AH151" s="78">
        <v>2897</v>
      </c>
      <c r="AI151" s="78"/>
      <c r="AJ151" s="78" t="s">
        <v>1265</v>
      </c>
      <c r="AK151" s="78" t="s">
        <v>1361</v>
      </c>
      <c r="AL151" s="78"/>
      <c r="AM151" s="78"/>
      <c r="AN151" s="80">
        <v>41383.986030092594</v>
      </c>
      <c r="AO151" s="83" t="s">
        <v>1593</v>
      </c>
      <c r="AP151" s="78" t="b">
        <v>0</v>
      </c>
      <c r="AQ151" s="78" t="b">
        <v>0</v>
      </c>
      <c r="AR151" s="78" t="b">
        <v>1</v>
      </c>
      <c r="AS151" s="78"/>
      <c r="AT151" s="78">
        <v>32</v>
      </c>
      <c r="AU151" s="83" t="s">
        <v>1613</v>
      </c>
      <c r="AV151" s="78" t="b">
        <v>0</v>
      </c>
      <c r="AW151" s="78" t="s">
        <v>1695</v>
      </c>
      <c r="AX151" s="83" t="s">
        <v>1844</v>
      </c>
      <c r="AY151" s="78" t="s">
        <v>65</v>
      </c>
      <c r="AZ151" s="78" t="str">
        <f>REPLACE(INDEX(GroupVertices[Group],MATCH(Vertices[[#This Row],[Vertex]],GroupVertices[Vertex],0)),1,1,"")</f>
        <v>5</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363</v>
      </c>
      <c r="B152" s="65"/>
      <c r="C152" s="65" t="s">
        <v>64</v>
      </c>
      <c r="D152" s="66">
        <v>1000</v>
      </c>
      <c r="E152" s="68"/>
      <c r="F152" s="100" t="s">
        <v>1692</v>
      </c>
      <c r="G152" s="65"/>
      <c r="H152" s="69" t="s">
        <v>363</v>
      </c>
      <c r="I152" s="70"/>
      <c r="J152" s="70"/>
      <c r="K152" s="69" t="s">
        <v>1998</v>
      </c>
      <c r="L152" s="73">
        <v>1</v>
      </c>
      <c r="M152" s="74">
        <v>9492.3935546875</v>
      </c>
      <c r="N152" s="74">
        <v>6175.85302734375</v>
      </c>
      <c r="O152" s="75"/>
      <c r="P152" s="76"/>
      <c r="Q152" s="76"/>
      <c r="R152" s="86"/>
      <c r="S152" s="48">
        <v>1</v>
      </c>
      <c r="T152" s="48">
        <v>0</v>
      </c>
      <c r="U152" s="49">
        <v>0</v>
      </c>
      <c r="V152" s="49">
        <v>0.002558</v>
      </c>
      <c r="W152" s="49">
        <v>0.001448</v>
      </c>
      <c r="X152" s="49">
        <v>0.430025</v>
      </c>
      <c r="Y152" s="49">
        <v>0</v>
      </c>
      <c r="Z152" s="49">
        <v>0</v>
      </c>
      <c r="AA152" s="71">
        <v>152</v>
      </c>
      <c r="AB152" s="71"/>
      <c r="AC152" s="72"/>
      <c r="AD152" s="78" t="s">
        <v>1123</v>
      </c>
      <c r="AE152" s="78">
        <v>23510</v>
      </c>
      <c r="AF152" s="78">
        <v>1473378</v>
      </c>
      <c r="AG152" s="78">
        <v>11754</v>
      </c>
      <c r="AH152" s="78">
        <v>4429</v>
      </c>
      <c r="AI152" s="78"/>
      <c r="AJ152" s="78" t="s">
        <v>1266</v>
      </c>
      <c r="AK152" s="78" t="s">
        <v>1362</v>
      </c>
      <c r="AL152" s="83" t="s">
        <v>1458</v>
      </c>
      <c r="AM152" s="78"/>
      <c r="AN152" s="80">
        <v>39435.82895833333</v>
      </c>
      <c r="AO152" s="83" t="s">
        <v>1594</v>
      </c>
      <c r="AP152" s="78" t="b">
        <v>0</v>
      </c>
      <c r="AQ152" s="78" t="b">
        <v>0</v>
      </c>
      <c r="AR152" s="78" t="b">
        <v>1</v>
      </c>
      <c r="AS152" s="78"/>
      <c r="AT152" s="78">
        <v>8269</v>
      </c>
      <c r="AU152" s="83" t="s">
        <v>1597</v>
      </c>
      <c r="AV152" s="78" t="b">
        <v>1</v>
      </c>
      <c r="AW152" s="78" t="s">
        <v>1695</v>
      </c>
      <c r="AX152" s="83" t="s">
        <v>1845</v>
      </c>
      <c r="AY152" s="78" t="s">
        <v>65</v>
      </c>
      <c r="AZ152" s="78" t="str">
        <f>REPLACE(INDEX(GroupVertices[Group],MATCH(Vertices[[#This Row],[Vertex]],GroupVertices[Vertex],0)),1,1,"")</f>
        <v>5</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290</v>
      </c>
      <c r="B153" s="65"/>
      <c r="C153" s="65" t="s">
        <v>64</v>
      </c>
      <c r="D153" s="66">
        <v>162.58776495013117</v>
      </c>
      <c r="E153" s="68"/>
      <c r="F153" s="100" t="s">
        <v>1693</v>
      </c>
      <c r="G153" s="65"/>
      <c r="H153" s="69" t="s">
        <v>290</v>
      </c>
      <c r="I153" s="70"/>
      <c r="J153" s="70"/>
      <c r="K153" s="69" t="s">
        <v>1999</v>
      </c>
      <c r="L153" s="73">
        <v>1</v>
      </c>
      <c r="M153" s="74">
        <v>6678.18212890625</v>
      </c>
      <c r="N153" s="74">
        <v>8344.75390625</v>
      </c>
      <c r="O153" s="75"/>
      <c r="P153" s="76"/>
      <c r="Q153" s="76"/>
      <c r="R153" s="86"/>
      <c r="S153" s="48">
        <v>1</v>
      </c>
      <c r="T153" s="48">
        <v>1</v>
      </c>
      <c r="U153" s="49">
        <v>0</v>
      </c>
      <c r="V153" s="49">
        <v>0</v>
      </c>
      <c r="W153" s="49">
        <v>0</v>
      </c>
      <c r="X153" s="49">
        <v>0.999996</v>
      </c>
      <c r="Y153" s="49">
        <v>0</v>
      </c>
      <c r="Z153" s="49" t="s">
        <v>2071</v>
      </c>
      <c r="AA153" s="71">
        <v>153</v>
      </c>
      <c r="AB153" s="71"/>
      <c r="AC153" s="72"/>
      <c r="AD153" s="78" t="s">
        <v>1124</v>
      </c>
      <c r="AE153" s="78">
        <v>574</v>
      </c>
      <c r="AF153" s="78">
        <v>252</v>
      </c>
      <c r="AG153" s="78">
        <v>8455</v>
      </c>
      <c r="AH153" s="78">
        <v>369</v>
      </c>
      <c r="AI153" s="78"/>
      <c r="AJ153" s="78" t="s">
        <v>1267</v>
      </c>
      <c r="AK153" s="78" t="s">
        <v>1363</v>
      </c>
      <c r="AL153" s="83" t="s">
        <v>1459</v>
      </c>
      <c r="AM153" s="78"/>
      <c r="AN153" s="80">
        <v>43183.130833333336</v>
      </c>
      <c r="AO153" s="83" t="s">
        <v>1595</v>
      </c>
      <c r="AP153" s="78" t="b">
        <v>0</v>
      </c>
      <c r="AQ153" s="78" t="b">
        <v>0</v>
      </c>
      <c r="AR153" s="78" t="b">
        <v>0</v>
      </c>
      <c r="AS153" s="78"/>
      <c r="AT153" s="78">
        <v>3</v>
      </c>
      <c r="AU153" s="83" t="s">
        <v>1597</v>
      </c>
      <c r="AV153" s="78" t="b">
        <v>0</v>
      </c>
      <c r="AW153" s="78" t="s">
        <v>1695</v>
      </c>
      <c r="AX153" s="83" t="s">
        <v>1846</v>
      </c>
      <c r="AY153" s="78" t="s">
        <v>66</v>
      </c>
      <c r="AZ153" s="78" t="str">
        <f>REPLACE(INDEX(GroupVertices[Group],MATCH(Vertices[[#This Row],[Vertex]],GroupVertices[Vertex],0)),1,1,"")</f>
        <v>4</v>
      </c>
      <c r="BA153" s="48" t="s">
        <v>496</v>
      </c>
      <c r="BB153" s="48" t="s">
        <v>496</v>
      </c>
      <c r="BC153" s="48" t="s">
        <v>521</v>
      </c>
      <c r="BD153" s="48" t="s">
        <v>521</v>
      </c>
      <c r="BE153" s="48" t="s">
        <v>559</v>
      </c>
      <c r="BF153" s="48" t="s">
        <v>559</v>
      </c>
      <c r="BG153" s="116" t="s">
        <v>2500</v>
      </c>
      <c r="BH153" s="116" t="s">
        <v>2500</v>
      </c>
      <c r="BI153" s="116" t="s">
        <v>2555</v>
      </c>
      <c r="BJ153" s="116" t="s">
        <v>2555</v>
      </c>
      <c r="BK153" s="116">
        <v>1</v>
      </c>
      <c r="BL153" s="120">
        <v>16.666666666666668</v>
      </c>
      <c r="BM153" s="116">
        <v>0</v>
      </c>
      <c r="BN153" s="120">
        <v>0</v>
      </c>
      <c r="BO153" s="116">
        <v>0</v>
      </c>
      <c r="BP153" s="120">
        <v>0</v>
      </c>
      <c r="BQ153" s="116">
        <v>5</v>
      </c>
      <c r="BR153" s="120">
        <v>83.33333333333333</v>
      </c>
      <c r="BS153" s="116">
        <v>6</v>
      </c>
      <c r="BT153" s="2"/>
      <c r="BU153" s="3"/>
      <c r="BV153" s="3"/>
      <c r="BW153" s="3"/>
      <c r="BX153" s="3"/>
    </row>
    <row r="154" spans="1:76" ht="15">
      <c r="A154" s="87" t="s">
        <v>291</v>
      </c>
      <c r="B154" s="88"/>
      <c r="C154" s="88" t="s">
        <v>64</v>
      </c>
      <c r="D154" s="89">
        <v>163.08383856804187</v>
      </c>
      <c r="E154" s="90"/>
      <c r="F154" s="101" t="s">
        <v>646</v>
      </c>
      <c r="G154" s="88"/>
      <c r="H154" s="91" t="s">
        <v>291</v>
      </c>
      <c r="I154" s="92"/>
      <c r="J154" s="92"/>
      <c r="K154" s="91" t="s">
        <v>2000</v>
      </c>
      <c r="L154" s="93">
        <v>1</v>
      </c>
      <c r="M154" s="94">
        <v>6202.27099609375</v>
      </c>
      <c r="N154" s="94">
        <v>8344.75390625</v>
      </c>
      <c r="O154" s="95"/>
      <c r="P154" s="96"/>
      <c r="Q154" s="96"/>
      <c r="R154" s="97"/>
      <c r="S154" s="48">
        <v>1</v>
      </c>
      <c r="T154" s="48">
        <v>1</v>
      </c>
      <c r="U154" s="49">
        <v>0</v>
      </c>
      <c r="V154" s="49">
        <v>0</v>
      </c>
      <c r="W154" s="49">
        <v>0</v>
      </c>
      <c r="X154" s="49">
        <v>0.999996</v>
      </c>
      <c r="Y154" s="49">
        <v>0</v>
      </c>
      <c r="Z154" s="49" t="s">
        <v>2071</v>
      </c>
      <c r="AA154" s="98">
        <v>154</v>
      </c>
      <c r="AB154" s="98"/>
      <c r="AC154" s="99"/>
      <c r="AD154" s="78" t="s">
        <v>1125</v>
      </c>
      <c r="AE154" s="78">
        <v>944</v>
      </c>
      <c r="AF154" s="78">
        <v>463</v>
      </c>
      <c r="AG154" s="78">
        <v>8885</v>
      </c>
      <c r="AH154" s="78">
        <v>24231</v>
      </c>
      <c r="AI154" s="78"/>
      <c r="AJ154" s="78" t="s">
        <v>1268</v>
      </c>
      <c r="AK154" s="78" t="s">
        <v>1364</v>
      </c>
      <c r="AL154" s="78"/>
      <c r="AM154" s="78"/>
      <c r="AN154" s="80">
        <v>39972.59186342593</v>
      </c>
      <c r="AO154" s="83" t="s">
        <v>1596</v>
      </c>
      <c r="AP154" s="78" t="b">
        <v>1</v>
      </c>
      <c r="AQ154" s="78" t="b">
        <v>0</v>
      </c>
      <c r="AR154" s="78" t="b">
        <v>0</v>
      </c>
      <c r="AS154" s="78"/>
      <c r="AT154" s="78">
        <v>17</v>
      </c>
      <c r="AU154" s="83" t="s">
        <v>1597</v>
      </c>
      <c r="AV154" s="78" t="b">
        <v>0</v>
      </c>
      <c r="AW154" s="78" t="s">
        <v>1695</v>
      </c>
      <c r="AX154" s="83" t="s">
        <v>1847</v>
      </c>
      <c r="AY154" s="78" t="s">
        <v>66</v>
      </c>
      <c r="AZ154" s="78" t="str">
        <f>REPLACE(INDEX(GroupVertices[Group],MATCH(Vertices[[#This Row],[Vertex]],GroupVertices[Vertex],0)),1,1,"")</f>
        <v>4</v>
      </c>
      <c r="BA154" s="48" t="s">
        <v>497</v>
      </c>
      <c r="BB154" s="48" t="s">
        <v>497</v>
      </c>
      <c r="BC154" s="48" t="s">
        <v>499</v>
      </c>
      <c r="BD154" s="48" t="s">
        <v>499</v>
      </c>
      <c r="BE154" s="48" t="s">
        <v>2453</v>
      </c>
      <c r="BF154" s="48" t="s">
        <v>2462</v>
      </c>
      <c r="BG154" s="116" t="s">
        <v>2501</v>
      </c>
      <c r="BH154" s="116" t="s">
        <v>2516</v>
      </c>
      <c r="BI154" s="116" t="s">
        <v>2556</v>
      </c>
      <c r="BJ154" s="116" t="s">
        <v>2556</v>
      </c>
      <c r="BK154" s="116">
        <v>2</v>
      </c>
      <c r="BL154" s="120">
        <v>16.666666666666668</v>
      </c>
      <c r="BM154" s="116">
        <v>0</v>
      </c>
      <c r="BN154" s="120">
        <v>0</v>
      </c>
      <c r="BO154" s="116">
        <v>0</v>
      </c>
      <c r="BP154" s="120">
        <v>0</v>
      </c>
      <c r="BQ154" s="116">
        <v>10</v>
      </c>
      <c r="BR154" s="120">
        <v>83.33333333333333</v>
      </c>
      <c r="BS154" s="116">
        <v>12</v>
      </c>
      <c r="BT154" s="2"/>
      <c r="BU154" s="3"/>
      <c r="BV154" s="3"/>
      <c r="BW154" s="3"/>
      <c r="BX154" s="3"/>
    </row>
    <row r="155" spans="1:76" ht="15">
      <c r="A155" s="87" t="s">
        <v>954</v>
      </c>
      <c r="B155" s="88"/>
      <c r="C155" s="88" t="s">
        <v>64</v>
      </c>
      <c r="D155" s="89">
        <v>496.6545541262783</v>
      </c>
      <c r="E155" s="90"/>
      <c r="F155" s="101" t="s">
        <v>1694</v>
      </c>
      <c r="G155" s="88" t="s">
        <v>51</v>
      </c>
      <c r="H155" s="91" t="s">
        <v>954</v>
      </c>
      <c r="I155" s="92"/>
      <c r="J155" s="92"/>
      <c r="K155" s="91" t="s">
        <v>2001</v>
      </c>
      <c r="L155" s="93">
        <v>1</v>
      </c>
      <c r="M155" s="94">
        <v>7630.00390625</v>
      </c>
      <c r="N155" s="94">
        <v>9212.314453125</v>
      </c>
      <c r="O155" s="95"/>
      <c r="P155" s="96"/>
      <c r="Q155" s="96"/>
      <c r="R155" s="97"/>
      <c r="S155" s="48">
        <v>0</v>
      </c>
      <c r="T155" s="48">
        <v>0</v>
      </c>
      <c r="U155" s="49">
        <v>0</v>
      </c>
      <c r="V155" s="49">
        <v>0</v>
      </c>
      <c r="W155" s="49">
        <v>0</v>
      </c>
      <c r="X155" s="49">
        <v>0</v>
      </c>
      <c r="Y155" s="49">
        <v>0</v>
      </c>
      <c r="Z155" s="49" t="s">
        <v>2071</v>
      </c>
      <c r="AA155" s="98">
        <v>155</v>
      </c>
      <c r="AB155" s="98"/>
      <c r="AC155" s="99"/>
      <c r="AD155" s="78" t="s">
        <v>1126</v>
      </c>
      <c r="AE155" s="78">
        <v>299</v>
      </c>
      <c r="AF155" s="78">
        <v>142344</v>
      </c>
      <c r="AG155" s="78">
        <v>14666</v>
      </c>
      <c r="AH155" s="78">
        <v>742</v>
      </c>
      <c r="AI155" s="78"/>
      <c r="AJ155" s="78" t="s">
        <v>1269</v>
      </c>
      <c r="AK155" s="78" t="s">
        <v>1365</v>
      </c>
      <c r="AL155" s="83" t="s">
        <v>1460</v>
      </c>
      <c r="AM155" s="78"/>
      <c r="AN155" s="80">
        <v>39152.75413194444</v>
      </c>
      <c r="AO155" s="78"/>
      <c r="AP155" s="78" t="b">
        <v>0</v>
      </c>
      <c r="AQ155" s="78" t="b">
        <v>0</v>
      </c>
      <c r="AR155" s="78" t="b">
        <v>0</v>
      </c>
      <c r="AS155" s="78"/>
      <c r="AT155" s="78">
        <v>2040</v>
      </c>
      <c r="AU155" s="83" t="s">
        <v>1597</v>
      </c>
      <c r="AV155" s="78" t="b">
        <v>0</v>
      </c>
      <c r="AW155" s="78" t="s">
        <v>1695</v>
      </c>
      <c r="AX155" s="83" t="s">
        <v>1848</v>
      </c>
      <c r="AY155" s="78" t="s">
        <v>65</v>
      </c>
      <c r="AZ155" s="78" t="str">
        <f>REPLACE(INDEX(GroupVertices[Group],MATCH(Vertices[[#This Row],[Vertex]],GroupVertices[Vertex],0)),1,1,"")</f>
        <v>4</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hyperlinks>
    <hyperlink ref="AL4" r:id="rId1" display="http://t.co/p28UxAJW9i"/>
    <hyperlink ref="AL5" r:id="rId2" display="http://www.brettbundale.ca/"/>
    <hyperlink ref="AL6" r:id="rId3" display="http://t.co/Y3fOdEldJM"/>
    <hyperlink ref="AL7" r:id="rId4" display="http://about.me/bigjmccracken"/>
    <hyperlink ref="AL10" r:id="rId5" display="https://t.co/MvaSc86nVz"/>
    <hyperlink ref="AL12" r:id="rId6" display="http://www.oegoffshore.com/"/>
    <hyperlink ref="AL14" r:id="rId7" display="http://www.cape-coral-daily-breeze.com/"/>
    <hyperlink ref="AL16" r:id="rId8" display="http://perfob.blogspot.com/"/>
    <hyperlink ref="AL18" r:id="rId9" display="https://t.co/nDKoxLj7EO"/>
    <hyperlink ref="AL19" r:id="rId10" display="https://t.co/Gy45bvciL8"/>
    <hyperlink ref="AL21" r:id="rId11" display="https://t.co/CXW5S8AyJK"/>
    <hyperlink ref="AL28" r:id="rId12" display="https://pluspora.com/posts/335c36a0e03b0136b550005056264835"/>
    <hyperlink ref="AL30" r:id="rId13" display="https://t.co/nszPZ6Bk1G"/>
    <hyperlink ref="AL31" r:id="rId14" display="https://t.co/yhMLQUxqxY"/>
    <hyperlink ref="AL32" r:id="rId15" display="https://t.co/275O6yUHKd"/>
    <hyperlink ref="AL33" r:id="rId16" display="https://t.co/ijiQUB55YO"/>
    <hyperlink ref="AL37" r:id="rId17" display="https://t.co/vMlndpY13q"/>
    <hyperlink ref="AL39" r:id="rId18" display="https://t.co/yzQTc6htk6"/>
    <hyperlink ref="AL40" r:id="rId19" display="http://t.co/q8ygsF25JY"/>
    <hyperlink ref="AL42" r:id="rId20" display="http://greenheroes.tv/mary-gorman-green-heroes-grand-prize-winner/"/>
    <hyperlink ref="AL43" r:id="rId21" display="https://t.co/gU6YwAIzRU"/>
    <hyperlink ref="AL45" r:id="rId22" display="https://t.co/7bUREnBFSu"/>
    <hyperlink ref="AL46" r:id="rId23" display="https://t.co/7mws8EX2Bn"/>
    <hyperlink ref="AL47" r:id="rId24" display="https://t.co/uLnQRGH2Mt"/>
    <hyperlink ref="AL50" r:id="rId25" display="https://t.co/9PeZui7lEW"/>
    <hyperlink ref="AL51" r:id="rId26" display="https://t.co/ZzRXvKEIYI"/>
    <hyperlink ref="AL55" r:id="rId27" display="http://www.ncel.net/"/>
    <hyperlink ref="AL60" r:id="rId28" display="http://t.co/sOCLjxKfHV"/>
    <hyperlink ref="AL62" r:id="rId29" display="http://ffaw.nf.ca/"/>
    <hyperlink ref="AL63" r:id="rId30" display="https://about.me/brettfavaro"/>
    <hyperlink ref="AL64" r:id="rId31" display="http://t.co/gwji2zZ6Xp"/>
    <hyperlink ref="AL65" r:id="rId32" display="https://t.co/fXnu44p3rZ"/>
    <hyperlink ref="AL66" r:id="rId33" display="https://t.co/ZGKLAdNmO1"/>
    <hyperlink ref="AL68" r:id="rId34" display="http://davidwattersforsenate.org/"/>
    <hyperlink ref="AL72" r:id="rId35" display="https://t.co/Z51cvdu9xI"/>
    <hyperlink ref="AL73" r:id="rId36" display="https://t.co/Eh2NZvXl7v"/>
    <hyperlink ref="AL74" r:id="rId37" display="http://t.co/DJ1Q0yRdnT"/>
    <hyperlink ref="AL75" r:id="rId38" display="http://t.co/Hq7hTYkOPg"/>
    <hyperlink ref="AL76" r:id="rId39" display="https://t.co/fJMCeIYylK"/>
    <hyperlink ref="AL77" r:id="rId40" display="http://www.jaimebattiste.ca/"/>
    <hyperlink ref="AL78" r:id="rId41" display="https://t.co/fRVbToQbEM"/>
    <hyperlink ref="AL79" r:id="rId42" display="https://t.co/EudNgSTE2V"/>
    <hyperlink ref="AL80" r:id="rId43" display="https://t.co/RHxYUbg7mL"/>
    <hyperlink ref="AL81" r:id="rId44" display="http://andyfillmore.ca/"/>
    <hyperlink ref="AL82" r:id="rId45" display="https://t.co/aZFI7ibXIq"/>
    <hyperlink ref="AL83" r:id="rId46" display="http://www.thetelegram.com/"/>
    <hyperlink ref="AL84" r:id="rId47" display="https://t.co/DJ1Q0yQFyl"/>
    <hyperlink ref="AL86" r:id="rId48" display="https://www.thestar.com/authors.grant_taryn.html"/>
    <hyperlink ref="AL87" r:id="rId49" display="https://t.co/2FJagShkoO"/>
    <hyperlink ref="AL88" r:id="rId50" display="https://t.co/7I2zlZ24v6"/>
    <hyperlink ref="AL89" r:id="rId51" display="https://t.co/ODzWK70WcB"/>
    <hyperlink ref="AL90" r:id="rId52" display="http://www.ecelaw.ca/"/>
    <hyperlink ref="AL91" r:id="rId53" display="https://t.co/BxBFo3Fp2B"/>
    <hyperlink ref="AL92" r:id="rId54" display="http://ctvnewsatlantic.ca/"/>
    <hyperlink ref="AL93" r:id="rId55" display="http://www.thestar.com/halifax"/>
    <hyperlink ref="AL94" r:id="rId56" display="http://www.cbc.ca/ns/"/>
    <hyperlink ref="AL97" r:id="rId57" display="https://t.co/4luFdxhB7v"/>
    <hyperlink ref="AL98" r:id="rId58" display="http://t.co/UmF5Z0fQd9"/>
    <hyperlink ref="AL99" r:id="rId59" display="http://www.ndp.ca/"/>
    <hyperlink ref="AL100" r:id="rId60" display="http://votejoannroberts.ca/"/>
    <hyperlink ref="AL101" r:id="rId61" display="https://t.co/NJdKCDAm9d"/>
    <hyperlink ref="AL102" r:id="rId62" display="http://www.thecanadianpress.com/"/>
    <hyperlink ref="AL103" r:id="rId63" display="http://novascotia.ca/connect/"/>
    <hyperlink ref="AL104" r:id="rId64" display="https://t.co/QhW5ncPWvz"/>
    <hyperlink ref="AL107" r:id="rId65" display="http://www.fcm.ca/"/>
    <hyperlink ref="AL108" r:id="rId66" display="https://t.co/3lmEu6GOXV"/>
    <hyperlink ref="AL109" r:id="rId67" display="https://t.co/mOCpoUQmwu"/>
    <hyperlink ref="AL110" r:id="rId68" display="http://www.bernadettejordan.ca/"/>
    <hyperlink ref="AL111" r:id="rId69" display="https://t.co/jou33seXkg"/>
    <hyperlink ref="AL112" r:id="rId70" display="http://t.co/dAPPIfIxXI"/>
    <hyperlink ref="AL113" r:id="rId71" display="http://www.southcoasttoday.ca/"/>
    <hyperlink ref="AL114" r:id="rId72" display="http://lighthousenow.ca/"/>
    <hyperlink ref="AL115" r:id="rId73" display="http://www.news957.com/"/>
    <hyperlink ref="AL117" r:id="rId74" display="https://t.co/rG0zopfEQH"/>
    <hyperlink ref="AL118" r:id="rId75" display="http://www.news957.com/the-sheldon-macleod-show/"/>
    <hyperlink ref="AL119" r:id="rId76" display="https://t.co/1ubDRQtEik"/>
    <hyperlink ref="AL122" r:id="rId77" display="https://t.co/V1fdeksCQN"/>
    <hyperlink ref="AL124" r:id="rId78" display="http://player.rogersradio.ca/cjni/on_air"/>
    <hyperlink ref="AL126" r:id="rId79" display="http://t.co/BdYobn88i7"/>
    <hyperlink ref="AL127" r:id="rId80" display="http://t.co/nvtpBrcSRU"/>
    <hyperlink ref="AL129" r:id="rId81" display="https://t.co/sYkM2aMJRm"/>
    <hyperlink ref="AL133" r:id="rId82" display="https://t.co/McR3cVoQWA"/>
    <hyperlink ref="AL134" r:id="rId83" display="https://t.co/LxP0nB3Udu"/>
    <hyperlink ref="AL136" r:id="rId84" display="https://t.co/xsUbgQu3i7"/>
    <hyperlink ref="AL138" r:id="rId85" display="https://t.co/bByTd219pZ"/>
    <hyperlink ref="AL139" r:id="rId86" display="http://wendyrwyatt.blogspot.com/"/>
    <hyperlink ref="AL140" r:id="rId87" display="https://t.co/1wrcMc2BUV"/>
    <hyperlink ref="AL143" r:id="rId88" display="https://t.co/OVdenvQefT"/>
    <hyperlink ref="AL144" r:id="rId89" display="https://t.co/LdGezymauy"/>
    <hyperlink ref="AL146" r:id="rId90" display="https://t.co/k4uMv1KVol"/>
    <hyperlink ref="AL148" r:id="rId91" display="http://t.co/Zp6qBmQyrM"/>
    <hyperlink ref="AL150" r:id="rId92" display="https://t.co/7Ik29vl7Qm"/>
    <hyperlink ref="AL152" r:id="rId93" display="http://www.gavinnewsom.com/"/>
    <hyperlink ref="AL153" r:id="rId94" display="https://gishgallop.com/"/>
    <hyperlink ref="AL155" r:id="rId95" display="http://zmievski.org/"/>
    <hyperlink ref="AO3" r:id="rId96" display="https://pbs.twimg.com/profile_banners/713421740131676160/1558568080"/>
    <hyperlink ref="AO4" r:id="rId97" display="https://pbs.twimg.com/profile_banners/21251001/1562882636"/>
    <hyperlink ref="AO5" r:id="rId98" display="https://pbs.twimg.com/profile_banners/17408742/1429720471"/>
    <hyperlink ref="AO6" r:id="rId99" display="https://pbs.twimg.com/profile_banners/541934733/1418735570"/>
    <hyperlink ref="AO7" r:id="rId100" display="https://pbs.twimg.com/profile_banners/144876537/1573128955"/>
    <hyperlink ref="AO8" r:id="rId101" display="https://pbs.twimg.com/profile_banners/3092018580/1503982879"/>
    <hyperlink ref="AO10" r:id="rId102" display="https://pbs.twimg.com/profile_banners/22835219/1502285085"/>
    <hyperlink ref="AO11" r:id="rId103" display="https://pbs.twimg.com/profile_banners/1124756814/1429222913"/>
    <hyperlink ref="AO12" r:id="rId104" display="https://pbs.twimg.com/profile_banners/385822405/1504021047"/>
    <hyperlink ref="AO13" r:id="rId105" display="https://pbs.twimg.com/profile_banners/2896209879/1480457477"/>
    <hyperlink ref="AO14" r:id="rId106" display="https://pbs.twimg.com/profile_banners/59146536/1559671794"/>
    <hyperlink ref="AO16" r:id="rId107" display="https://pbs.twimg.com/profile_banners/1242683035/1469454029"/>
    <hyperlink ref="AO18" r:id="rId108" display="https://pbs.twimg.com/profile_banners/999258822005882880/1573445855"/>
    <hyperlink ref="AO19" r:id="rId109" display="https://pbs.twimg.com/profile_banners/1712960918/1453231707"/>
    <hyperlink ref="AO21" r:id="rId110" display="https://pbs.twimg.com/profile_banners/740298791069196288/1501623164"/>
    <hyperlink ref="AO22" r:id="rId111" display="https://pbs.twimg.com/profile_banners/49660950/1564771860"/>
    <hyperlink ref="AO25" r:id="rId112" display="https://pbs.twimg.com/profile_banners/1167482357441617921/1567507615"/>
    <hyperlink ref="AO27" r:id="rId113" display="https://pbs.twimg.com/profile_banners/1602142670/1471022404"/>
    <hyperlink ref="AO28" r:id="rId114" display="https://pbs.twimg.com/profile_banners/153225560/1507727647"/>
    <hyperlink ref="AO29" r:id="rId115" display="https://pbs.twimg.com/profile_banners/248876047/1452368451"/>
    <hyperlink ref="AO30" r:id="rId116" display="https://pbs.twimg.com/profile_banners/1152811804499701760/1567856547"/>
    <hyperlink ref="AO31" r:id="rId117" display="https://pbs.twimg.com/profile_banners/296896047/1545939081"/>
    <hyperlink ref="AO32" r:id="rId118" display="https://pbs.twimg.com/profile_banners/36674734/1572358069"/>
    <hyperlink ref="AO33" r:id="rId119" display="https://pbs.twimg.com/profile_banners/255965053/1534419084"/>
    <hyperlink ref="AO34" r:id="rId120" display="https://pbs.twimg.com/profile_banners/769205444028014592/1472230619"/>
    <hyperlink ref="AO35" r:id="rId121" display="https://pbs.twimg.com/profile_banners/847482042065473536/1567703788"/>
    <hyperlink ref="AO36" r:id="rId122" display="https://pbs.twimg.com/profile_banners/2252571438/1535095480"/>
    <hyperlink ref="AO37" r:id="rId123" display="https://pbs.twimg.com/profile_banners/759589310580428800/1470026040"/>
    <hyperlink ref="AO38" r:id="rId124" display="https://pbs.twimg.com/profile_banners/920979787/1571767835"/>
    <hyperlink ref="AO39" r:id="rId125" display="https://pbs.twimg.com/profile_banners/855421226/1444435252"/>
    <hyperlink ref="AO40" r:id="rId126" display="https://pbs.twimg.com/profile_banners/67278150/1572034979"/>
    <hyperlink ref="AO41" r:id="rId127" display="https://pbs.twimg.com/profile_banners/53957622/1457643687"/>
    <hyperlink ref="AO42" r:id="rId128" display="https://pbs.twimg.com/profile_banners/293756094/1528123982"/>
    <hyperlink ref="AO43" r:id="rId129" display="https://pbs.twimg.com/profile_banners/1017086170155474944/1561561988"/>
    <hyperlink ref="AO45" r:id="rId130" display="https://pbs.twimg.com/profile_banners/1347117198/1555937522"/>
    <hyperlink ref="AO46" r:id="rId131" display="https://pbs.twimg.com/profile_banners/55639191/1407680125"/>
    <hyperlink ref="AO47" r:id="rId132" display="https://pbs.twimg.com/profile_banners/29221344/1535564006"/>
    <hyperlink ref="AO48" r:id="rId133" display="https://pbs.twimg.com/profile_banners/1468262635/1530147619"/>
    <hyperlink ref="AO49" r:id="rId134" display="https://pbs.twimg.com/profile_banners/286723230/1379338145"/>
    <hyperlink ref="AO50" r:id="rId135" display="https://pbs.twimg.com/profile_banners/15694414/1571934997"/>
    <hyperlink ref="AO51" r:id="rId136" display="https://pbs.twimg.com/profile_banners/9867582/1561052060"/>
    <hyperlink ref="AO53" r:id="rId137" display="https://pbs.twimg.com/profile_banners/2462235402/1421841170"/>
    <hyperlink ref="AO54" r:id="rId138" display="https://pbs.twimg.com/profile_banners/900195896658448384/1529186353"/>
    <hyperlink ref="AO55" r:id="rId139" display="https://pbs.twimg.com/profile_banners/430187862/1529681123"/>
    <hyperlink ref="AO56" r:id="rId140" display="https://pbs.twimg.com/profile_banners/488686931/1572127488"/>
    <hyperlink ref="AO57" r:id="rId141" display="https://pbs.twimg.com/profile_banners/143189828/1561594735"/>
    <hyperlink ref="AO59" r:id="rId142" display="https://pbs.twimg.com/profile_banners/318415743/1539278871"/>
    <hyperlink ref="AO60" r:id="rId143" display="https://pbs.twimg.com/profile_banners/125418460/1517596195"/>
    <hyperlink ref="AO61" r:id="rId144" display="https://pbs.twimg.com/profile_banners/247975399/1539792146"/>
    <hyperlink ref="AO62" r:id="rId145" display="https://pbs.twimg.com/profile_banners/2249167280/1531940166"/>
    <hyperlink ref="AO63" r:id="rId146" display="https://pbs.twimg.com/profile_banners/486842125/1492811535"/>
    <hyperlink ref="AO64" r:id="rId147" display="https://pbs.twimg.com/profile_banners/497114732/1408715865"/>
    <hyperlink ref="AO65" r:id="rId148" display="https://pbs.twimg.com/profile_banners/1053790819/1540294711"/>
    <hyperlink ref="AO66" r:id="rId149" display="https://pbs.twimg.com/profile_banners/76854873/1567889309"/>
    <hyperlink ref="AO67" r:id="rId150" display="https://pbs.twimg.com/profile_banners/1191289363658764288/1572952519"/>
    <hyperlink ref="AO68" r:id="rId151" display="https://pbs.twimg.com/profile_banners/2573501064/1547311009"/>
    <hyperlink ref="AO69" r:id="rId152" display="https://pbs.twimg.com/profile_banners/1102785901002936320/1557282520"/>
    <hyperlink ref="AO70" r:id="rId153" display="https://pbs.twimg.com/profile_banners/94610606/1560868255"/>
    <hyperlink ref="AO72" r:id="rId154" display="https://pbs.twimg.com/profile_banners/1288726944/1572432081"/>
    <hyperlink ref="AO73" r:id="rId155" display="https://pbs.twimg.com/profile_banners/969569179639713792/1519998873"/>
    <hyperlink ref="AO74" r:id="rId156" display="https://pbs.twimg.com/profile_banners/2645572656/1405430176"/>
    <hyperlink ref="AO75" r:id="rId157" display="https://pbs.twimg.com/profile_banners/2467791/1469484132"/>
    <hyperlink ref="AO76" r:id="rId158" display="https://pbs.twimg.com/profile_banners/14850576/1503433621"/>
    <hyperlink ref="AO77" r:id="rId159" display="https://pbs.twimg.com/profile_banners/1166717268975333376/1567002567"/>
    <hyperlink ref="AO78" r:id="rId160" display="https://pbs.twimg.com/profile_banners/76143039/1393509666"/>
    <hyperlink ref="AO79" r:id="rId161" display="https://pbs.twimg.com/profile_banners/2789770741/1524251466"/>
    <hyperlink ref="AO80" r:id="rId162" display="https://pbs.twimg.com/profile_banners/408072407/1530024448"/>
    <hyperlink ref="AO81" r:id="rId163" display="https://pbs.twimg.com/profile_banners/158458133/1568215834"/>
    <hyperlink ref="AO82" r:id="rId164" display="https://pbs.twimg.com/profile_banners/140252240/1571620178"/>
    <hyperlink ref="AO83" r:id="rId165" display="https://pbs.twimg.com/profile_banners/55078539/1536800620"/>
    <hyperlink ref="AO84" r:id="rId166" display="https://pbs.twimg.com/profile_banners/86622558/1468956754"/>
    <hyperlink ref="AO85" r:id="rId167" display="https://pbs.twimg.com/profile_banners/72327648/1462557351"/>
    <hyperlink ref="AO87" r:id="rId168" display="https://pbs.twimg.com/profile_banners/39426054/1516806932"/>
    <hyperlink ref="AO88" r:id="rId169" display="https://pbs.twimg.com/profile_banners/36949718/1494974014"/>
    <hyperlink ref="AO89" r:id="rId170" display="https://pbs.twimg.com/profile_banners/776968514/1499784548"/>
    <hyperlink ref="AO90" r:id="rId171" display="https://pbs.twimg.com/profile_banners/2641647230/1491496290"/>
    <hyperlink ref="AO91" r:id="rId172" display="https://pbs.twimg.com/profile_banners/22186564/1403023270"/>
    <hyperlink ref="AO92" r:id="rId173" display="https://pbs.twimg.com/profile_banners/25287690/1470855555"/>
    <hyperlink ref="AO93" r:id="rId174" display="https://pbs.twimg.com/profile_banners/21213416/1523372151"/>
    <hyperlink ref="AO94" r:id="rId175" display="https://pbs.twimg.com/profile_banners/18999952/1545060507"/>
    <hyperlink ref="AO95" r:id="rId176" display="https://pbs.twimg.com/profile_banners/801434687621255168/1561815211"/>
    <hyperlink ref="AO97" r:id="rId177" display="https://pbs.twimg.com/profile_banners/15495778/1543106427"/>
    <hyperlink ref="AO98" r:id="rId178" display="https://pbs.twimg.com/profile_banners/1465313792/1511878642"/>
    <hyperlink ref="AO99" r:id="rId179" display="https://pbs.twimg.com/profile_banners/253340075/1570754469"/>
    <hyperlink ref="AO100" r:id="rId180" display="https://pbs.twimg.com/profile_banners/2993931252/1570292932"/>
    <hyperlink ref="AO101" r:id="rId181" display="https://pbs.twimg.com/profile_banners/14260960/1572291191"/>
    <hyperlink ref="AO102" r:id="rId182" display="https://pbs.twimg.com/profile_banners/31796122/1421700012"/>
    <hyperlink ref="AO103" r:id="rId183" display="https://pbs.twimg.com/profile_banners/25358734/1412878587"/>
    <hyperlink ref="AO104" r:id="rId184" display="https://pbs.twimg.com/profile_banners/19444027/1536677168"/>
    <hyperlink ref="AO105" r:id="rId185" display="https://pbs.twimg.com/profile_banners/31464192/1538586572"/>
    <hyperlink ref="AO106" r:id="rId186" display="https://pbs.twimg.com/profile_banners/108927997/1504837301"/>
    <hyperlink ref="AO107" r:id="rId187" display="https://pbs.twimg.com/profile_banners/143514132/1528468904"/>
    <hyperlink ref="AO108" r:id="rId188" display="https://pbs.twimg.com/profile_banners/995009123128406016/1526070745"/>
    <hyperlink ref="AO109" r:id="rId189" display="https://pbs.twimg.com/profile_banners/1071943930365788160/1545083846"/>
    <hyperlink ref="AO110" r:id="rId190" display="https://pbs.twimg.com/profile_banners/2729561810/1548735054"/>
    <hyperlink ref="AO111" r:id="rId191" display="https://pbs.twimg.com/profile_banners/300860539/1521648210"/>
    <hyperlink ref="AO112" r:id="rId192" display="https://pbs.twimg.com/profile_banners/879120498/1462296976"/>
    <hyperlink ref="AO113" r:id="rId193" display="https://pbs.twimg.com/profile_banners/118391801/1557913056"/>
    <hyperlink ref="AO114" r:id="rId194" display="https://pbs.twimg.com/profile_banners/12535852/1504801913"/>
    <hyperlink ref="AO115" r:id="rId195" display="https://pbs.twimg.com/profile_banners/28158298/1411486343"/>
    <hyperlink ref="AO116" r:id="rId196" display="https://pbs.twimg.com/profile_banners/262770460/1546801639"/>
    <hyperlink ref="AO117" r:id="rId197" display="https://pbs.twimg.com/profile_banners/17025905/1543675881"/>
    <hyperlink ref="AO118" r:id="rId198" display="https://pbs.twimg.com/profile_banners/165751179/1475071455"/>
    <hyperlink ref="AO119" r:id="rId199" display="https://pbs.twimg.com/profile_banners/71371616/1508435020"/>
    <hyperlink ref="AO120" r:id="rId200" display="https://pbs.twimg.com/profile_banners/876479489500487681/1498336674"/>
    <hyperlink ref="AO121" r:id="rId201" display="https://pbs.twimg.com/profile_banners/2818264740/1559697400"/>
    <hyperlink ref="AO122" r:id="rId202" display="https://pbs.twimg.com/profile_banners/42411129/1542730733"/>
    <hyperlink ref="AO123" r:id="rId203" display="https://pbs.twimg.com/profile_banners/314189076/1562714309"/>
    <hyperlink ref="AO124" r:id="rId204" display="https://pbs.twimg.com/profile_banners/210833106/1480350083"/>
    <hyperlink ref="AO127" r:id="rId205" display="https://pbs.twimg.com/profile_banners/47968894/1423592167"/>
    <hyperlink ref="AO129" r:id="rId206" display="https://pbs.twimg.com/profile_banners/383704363/1411559377"/>
    <hyperlink ref="AO130" r:id="rId207" display="https://pbs.twimg.com/profile_banners/874022328975454209/1497218967"/>
    <hyperlink ref="AO131" r:id="rId208" display="https://pbs.twimg.com/profile_banners/829694822/1525883022"/>
    <hyperlink ref="AO132" r:id="rId209" display="https://pbs.twimg.com/profile_banners/4398110615/1520653027"/>
    <hyperlink ref="AO133" r:id="rId210" display="https://pbs.twimg.com/profile_banners/951892305098788864/1517254397"/>
    <hyperlink ref="AO134" r:id="rId211" display="https://pbs.twimg.com/profile_banners/223579065/1553544055"/>
    <hyperlink ref="AO135" r:id="rId212" display="https://pbs.twimg.com/profile_banners/4192961459/1564019541"/>
    <hyperlink ref="AO136" r:id="rId213" display="https://pbs.twimg.com/profile_banners/56495963/1478818775"/>
    <hyperlink ref="AO137" r:id="rId214" display="https://pbs.twimg.com/profile_banners/152381274/1561947387"/>
    <hyperlink ref="AO138" r:id="rId215" display="https://pbs.twimg.com/profile_banners/16335288/1559078151"/>
    <hyperlink ref="AO139" r:id="rId216" display="https://pbs.twimg.com/profile_banners/245660224/1555835076"/>
    <hyperlink ref="AO140" r:id="rId217" display="https://pbs.twimg.com/profile_banners/913394690652884993/1566237308"/>
    <hyperlink ref="AO142" r:id="rId218" display="https://pbs.twimg.com/profile_banners/2651714172/1566689384"/>
    <hyperlink ref="AO143" r:id="rId219" display="https://pbs.twimg.com/profile_banners/813792250497028102/1521990695"/>
    <hyperlink ref="AO144" r:id="rId220" display="https://pbs.twimg.com/profile_banners/18580767/1564485142"/>
    <hyperlink ref="AO145" r:id="rId221" display="https://pbs.twimg.com/profile_banners/2438498041/1522931350"/>
    <hyperlink ref="AO146" r:id="rId222" display="https://pbs.twimg.com/profile_banners/22032260/1461789316"/>
    <hyperlink ref="AO148" r:id="rId223" display="https://pbs.twimg.com/profile_banners/16304004/1533579397"/>
    <hyperlink ref="AO149" r:id="rId224" display="https://pbs.twimg.com/profile_banners/1895534522/1480000929"/>
    <hyperlink ref="AO150" r:id="rId225" display="https://pbs.twimg.com/profile_banners/743292565/1406841907"/>
    <hyperlink ref="AO151" r:id="rId226" display="https://pbs.twimg.com/profile_banners/1365630222/1522851725"/>
    <hyperlink ref="AO152" r:id="rId227" display="https://pbs.twimg.com/profile_banners/11347122/1547321640"/>
    <hyperlink ref="AO153" r:id="rId228" display="https://pbs.twimg.com/profile_banners/977381588957720576/1542862217"/>
    <hyperlink ref="AO154" r:id="rId229" display="https://pbs.twimg.com/profile_banners/45572450/1394187587"/>
    <hyperlink ref="AU4" r:id="rId230" display="http://abs.twimg.com/images/themes/theme1/bg.png"/>
    <hyperlink ref="AU5" r:id="rId231" display="http://abs.twimg.com/images/themes/theme16/bg.gif"/>
    <hyperlink ref="AU6" r:id="rId232" display="http://abs.twimg.com/images/themes/theme1/bg.png"/>
    <hyperlink ref="AU7" r:id="rId233" display="http://abs.twimg.com/images/themes/theme4/bg.gif"/>
    <hyperlink ref="AU8" r:id="rId234" display="http://abs.twimg.com/images/themes/theme1/bg.png"/>
    <hyperlink ref="AU9" r:id="rId235" display="http://abs.twimg.com/images/themes/theme1/bg.png"/>
    <hyperlink ref="AU10" r:id="rId236" display="http://abs.twimg.com/images/themes/theme1/bg.png"/>
    <hyperlink ref="AU11" r:id="rId237" display="http://abs.twimg.com/images/themes/theme1/bg.png"/>
    <hyperlink ref="AU12" r:id="rId238" display="http://abs.twimg.com/images/themes/theme1/bg.png"/>
    <hyperlink ref="AU13" r:id="rId239" display="http://abs.twimg.com/images/themes/theme1/bg.png"/>
    <hyperlink ref="AU14" r:id="rId240" display="http://abs.twimg.com/images/themes/theme14/bg.gif"/>
    <hyperlink ref="AU15" r:id="rId241" display="http://abs.twimg.com/images/themes/theme1/bg.png"/>
    <hyperlink ref="AU16" r:id="rId242" display="http://abs.twimg.com/images/themes/theme15/bg.png"/>
    <hyperlink ref="AU17" r:id="rId243" display="http://abs.twimg.com/images/themes/theme1/bg.png"/>
    <hyperlink ref="AU19" r:id="rId244" display="http://abs.twimg.com/images/themes/theme14/bg.gif"/>
    <hyperlink ref="AU20" r:id="rId245" display="http://abs.twimg.com/images/themes/theme1/bg.png"/>
    <hyperlink ref="AU21" r:id="rId246" display="http://abs.twimg.com/images/themes/theme1/bg.png"/>
    <hyperlink ref="AU22" r:id="rId247" display="http://abs.twimg.com/images/themes/theme1/bg.png"/>
    <hyperlink ref="AU23" r:id="rId248" display="http://abs.twimg.com/images/themes/theme1/bg.png"/>
    <hyperlink ref="AU24" r:id="rId249" display="http://abs.twimg.com/images/themes/theme1/bg.png"/>
    <hyperlink ref="AU26" r:id="rId250" display="http://abs.twimg.com/images/themes/theme1/bg.png"/>
    <hyperlink ref="AU27" r:id="rId251" display="http://abs.twimg.com/images/themes/theme1/bg.png"/>
    <hyperlink ref="AU28" r:id="rId252" display="http://abs.twimg.com/images/themes/theme1/bg.png"/>
    <hyperlink ref="AU29" r:id="rId253" display="http://abs.twimg.com/images/themes/theme1/bg.png"/>
    <hyperlink ref="AU31" r:id="rId254" display="http://abs.twimg.com/images/themes/theme6/bg.gif"/>
    <hyperlink ref="AU32" r:id="rId255" display="http://abs.twimg.com/images/themes/theme1/bg.png"/>
    <hyperlink ref="AU33" r:id="rId256" display="http://abs.twimg.com/images/themes/theme2/bg.gif"/>
    <hyperlink ref="AU35" r:id="rId257" display="http://abs.twimg.com/images/themes/theme1/bg.png"/>
    <hyperlink ref="AU36" r:id="rId258" display="http://abs.twimg.com/images/themes/theme1/bg.png"/>
    <hyperlink ref="AU37" r:id="rId259" display="http://abs.twimg.com/images/themes/theme1/bg.png"/>
    <hyperlink ref="AU38" r:id="rId260" display="http://abs.twimg.com/images/themes/theme5/bg.gif"/>
    <hyperlink ref="AU39" r:id="rId261" display="http://abs.twimg.com/images/themes/theme1/bg.png"/>
    <hyperlink ref="AU40" r:id="rId262" display="http://abs.twimg.com/images/themes/theme1/bg.png"/>
    <hyperlink ref="AU41" r:id="rId263" display="http://abs.twimg.com/images/themes/theme9/bg.gif"/>
    <hyperlink ref="AU42" r:id="rId264" display="http://abs.twimg.com/images/themes/theme1/bg.png"/>
    <hyperlink ref="AU45" r:id="rId265" display="http://abs.twimg.com/images/themes/theme16/bg.gif"/>
    <hyperlink ref="AU46" r:id="rId266" display="http://abs.twimg.com/images/themes/theme14/bg.gif"/>
    <hyperlink ref="AU47" r:id="rId267" display="http://abs.twimg.com/images/themes/theme1/bg.png"/>
    <hyperlink ref="AU48" r:id="rId268" display="http://abs.twimg.com/images/themes/theme1/bg.png"/>
    <hyperlink ref="AU49" r:id="rId269" display="http://abs.twimg.com/images/themes/theme19/bg.gif"/>
    <hyperlink ref="AU50" r:id="rId270" display="http://abs.twimg.com/images/themes/theme9/bg.gif"/>
    <hyperlink ref="AU51" r:id="rId271" display="http://abs.twimg.com/images/themes/theme16/bg.gif"/>
    <hyperlink ref="AU52" r:id="rId272" display="http://abs.twimg.com/images/themes/theme1/bg.png"/>
    <hyperlink ref="AU53" r:id="rId273" display="http://abs.twimg.com/images/themes/theme1/bg.png"/>
    <hyperlink ref="AU55" r:id="rId274" display="http://abs.twimg.com/images/themes/theme13/bg.gif"/>
    <hyperlink ref="AU56" r:id="rId275" display="http://abs.twimg.com/images/themes/theme17/bg.gif"/>
    <hyperlink ref="AU57" r:id="rId276" display="http://abs.twimg.com/images/themes/theme1/bg.png"/>
    <hyperlink ref="AU58" r:id="rId277" display="http://abs.twimg.com/images/themes/theme1/bg.png"/>
    <hyperlink ref="AU59" r:id="rId278" display="http://abs.twimg.com/images/themes/theme6/bg.gif"/>
    <hyperlink ref="AU60" r:id="rId279" display="http://abs.twimg.com/images/themes/theme14/bg.gif"/>
    <hyperlink ref="AU61" r:id="rId280" display="http://abs.twimg.com/images/themes/theme9/bg.gif"/>
    <hyperlink ref="AU62" r:id="rId281" display="http://abs.twimg.com/images/themes/theme1/bg.png"/>
    <hyperlink ref="AU63" r:id="rId282" display="http://abs.twimg.com/images/themes/theme1/bg.png"/>
    <hyperlink ref="AU64" r:id="rId283" display="http://abs.twimg.com/images/themes/theme1/bg.png"/>
    <hyperlink ref="AU65" r:id="rId284" display="http://abs.twimg.com/images/themes/theme1/bg.png"/>
    <hyperlink ref="AU66" r:id="rId285" display="http://abs.twimg.com/images/themes/theme13/bg.gif"/>
    <hyperlink ref="AU68" r:id="rId286" display="http://abs.twimg.com/images/themes/theme1/bg.png"/>
    <hyperlink ref="AU69" r:id="rId287" display="http://abs.twimg.com/images/themes/theme1/bg.png"/>
    <hyperlink ref="AU70" r:id="rId288" display="http://abs.twimg.com/images/themes/theme1/bg.png"/>
    <hyperlink ref="AU72" r:id="rId289" display="http://abs.twimg.com/images/themes/theme1/bg.png"/>
    <hyperlink ref="AU73" r:id="rId290" display="http://abs.twimg.com/images/themes/theme1/bg.png"/>
    <hyperlink ref="AU74" r:id="rId291" display="http://abs.twimg.com/images/themes/theme1/bg.png"/>
    <hyperlink ref="AU75" r:id="rId292" display="http://abs.twimg.com/images/themes/theme1/bg.png"/>
    <hyperlink ref="AU76" r:id="rId293" display="http://abs.twimg.com/images/themes/theme13/bg.gif"/>
    <hyperlink ref="AU78" r:id="rId294" display="http://abs.twimg.com/images/themes/theme12/bg.gif"/>
    <hyperlink ref="AU79" r:id="rId295" display="http://abs.twimg.com/images/themes/theme14/bg.gif"/>
    <hyperlink ref="AU80" r:id="rId296" display="http://abs.twimg.com/images/themes/theme1/bg.png"/>
    <hyperlink ref="AU81" r:id="rId297" display="http://abs.twimg.com/images/themes/theme1/bg.png"/>
    <hyperlink ref="AU82" r:id="rId298" display="http://abs.twimg.com/images/themes/theme1/bg.png"/>
    <hyperlink ref="AU83" r:id="rId299" display="http://abs.twimg.com/images/themes/theme18/bg.gif"/>
    <hyperlink ref="AU84" r:id="rId300" display="http://abs.twimg.com/images/themes/theme1/bg.png"/>
    <hyperlink ref="AU85" r:id="rId301" display="http://abs.twimg.com/images/themes/theme12/bg.gif"/>
    <hyperlink ref="AU86" r:id="rId302" display="http://abs.twimg.com/images/themes/theme1/bg.png"/>
    <hyperlink ref="AU87" r:id="rId303" display="http://abs.twimg.com/images/themes/theme1/bg.png"/>
    <hyperlink ref="AU88" r:id="rId304" display="http://abs.twimg.com/images/themes/theme1/bg.png"/>
    <hyperlink ref="AU89" r:id="rId305" display="http://abs.twimg.com/images/themes/theme1/bg.png"/>
    <hyperlink ref="AU90" r:id="rId306" display="http://abs.twimg.com/images/themes/theme1/bg.png"/>
    <hyperlink ref="AU91" r:id="rId307" display="http://abs.twimg.com/images/themes/theme1/bg.png"/>
    <hyperlink ref="AU92" r:id="rId308" display="http://abs.twimg.com/images/themes/theme15/bg.png"/>
    <hyperlink ref="AU93" r:id="rId309" display="http://abs.twimg.com/images/themes/theme1/bg.png"/>
    <hyperlink ref="AU94" r:id="rId310" display="http://abs.twimg.com/images/themes/theme1/bg.png"/>
    <hyperlink ref="AU96" r:id="rId311" display="http://abs.twimg.com/images/themes/theme1/bg.png"/>
    <hyperlink ref="AU97" r:id="rId312" display="http://abs.twimg.com/images/themes/theme15/bg.png"/>
    <hyperlink ref="AU98" r:id="rId313" display="http://abs.twimg.com/images/themes/theme1/bg.png"/>
    <hyperlink ref="AU99" r:id="rId314" display="http://abs.twimg.com/images/themes/theme1/bg.png"/>
    <hyperlink ref="AU100" r:id="rId315" display="http://abs.twimg.com/images/themes/theme1/bg.png"/>
    <hyperlink ref="AU101" r:id="rId316" display="http://abs.twimg.com/images/themes/theme1/bg.png"/>
    <hyperlink ref="AU102" r:id="rId317" display="http://abs.twimg.com/images/themes/theme2/bg.gif"/>
    <hyperlink ref="AU103" r:id="rId318" display="http://abs.twimg.com/images/themes/theme1/bg.png"/>
    <hyperlink ref="AU104" r:id="rId319" display="http://abs.twimg.com/images/themes/theme1/bg.png"/>
    <hyperlink ref="AU105" r:id="rId320" display="http://abs.twimg.com/images/themes/theme5/bg.gif"/>
    <hyperlink ref="AU106" r:id="rId321" display="http://abs.twimg.com/images/themes/theme1/bg.png"/>
    <hyperlink ref="AU107" r:id="rId322" display="http://abs.twimg.com/images/themes/theme6/bg.gif"/>
    <hyperlink ref="AU108" r:id="rId323" display="http://abs.twimg.com/images/themes/theme1/bg.png"/>
    <hyperlink ref="AU110" r:id="rId324" display="http://abs.twimg.com/images/themes/theme1/bg.png"/>
    <hyperlink ref="AU111" r:id="rId325" display="http://abs.twimg.com/images/themes/theme1/bg.png"/>
    <hyperlink ref="AU112" r:id="rId326" display="http://pbs.twimg.com/profile_background_images/684671146/21d2bf661f5e34d5b2fe157b01798b56.jpeg"/>
    <hyperlink ref="AU113" r:id="rId327" display="http://abs.twimg.com/images/themes/theme18/bg.gif"/>
    <hyperlink ref="AU114" r:id="rId328" display="http://abs.twimg.com/images/themes/theme14/bg.gif"/>
    <hyperlink ref="AU115" r:id="rId329" display="http://abs.twimg.com/images/themes/theme3/bg.gif"/>
    <hyperlink ref="AU116" r:id="rId330" display="http://abs.twimg.com/images/themes/theme1/bg.png"/>
    <hyperlink ref="AU117" r:id="rId331" display="http://abs.twimg.com/images/themes/theme1/bg.png"/>
    <hyperlink ref="AU118" r:id="rId332" display="http://abs.twimg.com/images/themes/theme1/bg.png"/>
    <hyperlink ref="AU119" r:id="rId333" display="http://abs.twimg.com/images/themes/theme19/bg.gif"/>
    <hyperlink ref="AU121" r:id="rId334" display="http://abs.twimg.com/images/themes/theme1/bg.png"/>
    <hyperlink ref="AU122" r:id="rId335" display="http://abs.twimg.com/images/themes/theme3/bg.gif"/>
    <hyperlink ref="AU123" r:id="rId336" display="http://abs.twimg.com/images/themes/theme1/bg.png"/>
    <hyperlink ref="AU124" r:id="rId337" display="http://abs.twimg.com/images/themes/theme1/bg.png"/>
    <hyperlink ref="AU125" r:id="rId338" display="http://abs.twimg.com/images/themes/theme1/bg.png"/>
    <hyperlink ref="AU126" r:id="rId339" display="http://abs.twimg.com/images/themes/theme1/bg.png"/>
    <hyperlink ref="AU127" r:id="rId340" display="http://abs.twimg.com/images/themes/theme1/bg.png"/>
    <hyperlink ref="AU128" r:id="rId341" display="http://abs.twimg.com/images/themes/theme1/bg.png"/>
    <hyperlink ref="AU129" r:id="rId342" display="http://abs.twimg.com/images/themes/theme1/bg.png"/>
    <hyperlink ref="AU131" r:id="rId343" display="http://abs.twimg.com/images/themes/theme17/bg.gif"/>
    <hyperlink ref="AU132" r:id="rId344" display="http://abs.twimg.com/images/themes/theme1/bg.png"/>
    <hyperlink ref="AU134" r:id="rId345" display="http://abs.twimg.com/images/themes/theme1/bg.png"/>
    <hyperlink ref="AU135" r:id="rId346" display="http://abs.twimg.com/images/themes/theme1/bg.png"/>
    <hyperlink ref="AU136" r:id="rId347" display="http://abs.twimg.com/images/themes/theme1/bg.png"/>
    <hyperlink ref="AU137" r:id="rId348" display="http://abs.twimg.com/images/themes/theme9/bg.gif"/>
    <hyperlink ref="AU138" r:id="rId349" display="http://abs.twimg.com/images/themes/theme1/bg.png"/>
    <hyperlink ref="AU139" r:id="rId350" display="http://abs.twimg.com/images/themes/theme6/bg.gif"/>
    <hyperlink ref="AU140" r:id="rId351" display="http://abs.twimg.com/images/themes/theme1/bg.png"/>
    <hyperlink ref="AU141" r:id="rId352" display="http://abs.twimg.com/images/themes/theme9/bg.gif"/>
    <hyperlink ref="AU142" r:id="rId353" display="http://abs.twimg.com/images/themes/theme1/bg.png"/>
    <hyperlink ref="AU144" r:id="rId354" display="http://abs.twimg.com/images/themes/theme6/bg.gif"/>
    <hyperlink ref="AU145" r:id="rId355" display="http://abs.twimg.com/images/themes/theme1/bg.png"/>
    <hyperlink ref="AU146" r:id="rId356" display="http://abs.twimg.com/images/themes/theme1/bg.png"/>
    <hyperlink ref="AU147" r:id="rId357" display="http://abs.twimg.com/images/themes/theme1/bg.png"/>
    <hyperlink ref="AU148" r:id="rId358" display="http://abs.twimg.com/images/themes/theme13/bg.gif"/>
    <hyperlink ref="AU149" r:id="rId359" display="http://abs.twimg.com/images/themes/theme1/bg.png"/>
    <hyperlink ref="AU150" r:id="rId360" display="http://abs.twimg.com/images/themes/theme2/bg.gif"/>
    <hyperlink ref="AU151" r:id="rId361" display="http://abs.twimg.com/images/themes/theme10/bg.gif"/>
    <hyperlink ref="AU152" r:id="rId362" display="http://abs.twimg.com/images/themes/theme1/bg.png"/>
    <hyperlink ref="AU153" r:id="rId363" display="http://abs.twimg.com/images/themes/theme1/bg.png"/>
    <hyperlink ref="AU154" r:id="rId364" display="http://abs.twimg.com/images/themes/theme1/bg.png"/>
    <hyperlink ref="AU155" r:id="rId365" display="http://abs.twimg.com/images/themes/theme1/bg.png"/>
    <hyperlink ref="F3" r:id="rId366" display="http://pbs.twimg.com/profile_images/1131342106256187394/1cmxZBI__normal.jpg"/>
    <hyperlink ref="F4" r:id="rId367" display="http://pbs.twimg.com/profile_images/1136300667755122688/_vTSm0Sz_normal.png"/>
    <hyperlink ref="F5" r:id="rId368" display="http://pbs.twimg.com/profile_images/1182748863544864769/cBQAHNy__normal.jpg"/>
    <hyperlink ref="F6" r:id="rId369" display="http://pbs.twimg.com/profile_images/2403364395/ukhbcj4krw1dbciyjz0m_normal.png"/>
    <hyperlink ref="F7" r:id="rId370" display="http://pbs.twimg.com/profile_images/1192414760417054723/wCylZKKG_normal.jpg"/>
    <hyperlink ref="F8" r:id="rId371" display="http://pbs.twimg.com/profile_images/577676690442223616/QFMocWxO_normal.jpeg"/>
    <hyperlink ref="F9" r:id="rId372" display="http://pbs.twimg.com/profile_images/378800000779772281/5f36ec7c324faf5565092b7cc5df9aa7_normal.jpeg"/>
    <hyperlink ref="F10" r:id="rId373" display="http://pbs.twimg.com/profile_images/1039892777176363010/JxtxznHD_normal.jpg"/>
    <hyperlink ref="F11" r:id="rId374" display="http://pbs.twimg.com/profile_images/916607835219341312/N3Kvjke2_normal.jpg"/>
    <hyperlink ref="F12" r:id="rId375" display="http://pbs.twimg.com/profile_images/884762247242936321/xoZAe4sB_normal.jpg"/>
    <hyperlink ref="F13" r:id="rId376" display="http://pbs.twimg.com/profile_images/776108420999090177/ccwYG4tO_normal.jpg"/>
    <hyperlink ref="F14" r:id="rId377" display="http://pbs.twimg.com/profile_images/732071945/CapeCoral_normal.jpg"/>
    <hyperlink ref="F15" r:id="rId378" display="http://pbs.twimg.com/profile_images/2639225391/a6d40665ffef3863b666384113e0828b_normal.jpeg"/>
    <hyperlink ref="F16" r:id="rId379" display="http://pbs.twimg.com/profile_images/1189735312077053952/IMCd1Z8a_normal.jpg"/>
    <hyperlink ref="F17" r:id="rId380" display="http://pbs.twimg.com/profile_images/3726567971/bff44e18947791e98685fb866d30c48a_normal.jpeg"/>
    <hyperlink ref="F18" r:id="rId381" display="http://pbs.twimg.com/profile_images/1193744549971202050/ViutcTJY_normal.jpg"/>
    <hyperlink ref="F19" r:id="rId382" display="http://pbs.twimg.com/profile_images/808711505638289408/8WI0T6LH_normal.jpg"/>
    <hyperlink ref="F20" r:id="rId383" display="http://pbs.twimg.com/profile_images/1010497585965133825/1Fz_v_61_normal.jpg"/>
    <hyperlink ref="F21" r:id="rId384" display="http://pbs.twimg.com/profile_images/866720440974286848/naXTIW8u_normal.jpg"/>
    <hyperlink ref="F22" r:id="rId385" display="http://pbs.twimg.com/profile_images/1157361163983884288/nbfMB0Fx_normal.jpg"/>
    <hyperlink ref="F23" r:id="rId386" display="http://pbs.twimg.com/profile_images/378800000751952076/efc8d0e0d8f40780eac14890a349fb52_normal.jpeg"/>
    <hyperlink ref="F24" r:id="rId387" display="http://pbs.twimg.com/profile_images/692657187328520192/zeI6TleC_normal.jpg"/>
    <hyperlink ref="F25" r:id="rId388" display="http://pbs.twimg.com/profile_images/1168837767125712896/ZMTuVJe4_normal.jpg"/>
    <hyperlink ref="F26" r:id="rId389" display="http://pbs.twimg.com/profile_images/1182859423254892544/5QlxWl64_normal.jpg"/>
    <hyperlink ref="F27" r:id="rId390" display="http://pbs.twimg.com/profile_images/938569742423429120/eNJniOut_normal.jpg"/>
    <hyperlink ref="F28" r:id="rId391" display="http://pbs.twimg.com/profile_images/1194297558656520193/XfPeaZk-_normal.png"/>
    <hyperlink ref="F29" r:id="rId392" display="http://pbs.twimg.com/profile_images/509262764158615552/5FXgWCjr_normal.jpeg"/>
    <hyperlink ref="F30" r:id="rId393" display="http://pbs.twimg.com/profile_images/1152811940256686080/0cvcqb4M_normal.jpg"/>
    <hyperlink ref="F31" r:id="rId394" display="http://pbs.twimg.com/profile_images/1177434728540061696/ceGSzSei_normal.jpg"/>
    <hyperlink ref="F32" r:id="rId395" display="http://pbs.twimg.com/profile_images/1026521508611538944/Tk2MhaII_normal.jpg"/>
    <hyperlink ref="F33" r:id="rId396" display="http://pbs.twimg.com/profile_images/378800000382901132/6c8ce53cb7a464ca2b914c268340abe6_normal.png"/>
    <hyperlink ref="F34" r:id="rId397" display="http://pbs.twimg.com/profile_images/769215828705312768/U_ZhhoH9_normal.jpg"/>
    <hyperlink ref="F35" r:id="rId398" display="http://pbs.twimg.com/profile_images/1169660215224143872/xIiC6juh_normal.jpg"/>
    <hyperlink ref="F36" r:id="rId399" display="http://pbs.twimg.com/profile_images/1148339148467638276/LLyoxVSH_normal.jpg"/>
    <hyperlink ref="F37" r:id="rId400" display="http://pbs.twimg.com/profile_images/1092549305334870016/ZuGhOktk_normal.jpg"/>
    <hyperlink ref="F38" r:id="rId401" display="http://pbs.twimg.com/profile_images/1186706424514174982/ptetajD-_normal.jpg"/>
    <hyperlink ref="F39" r:id="rId402" display="http://pbs.twimg.com/profile_images/607943440547127297/AdYuGWFV_normal.jpg"/>
    <hyperlink ref="F40" r:id="rId403" display="http://pbs.twimg.com/profile_images/1192072851987292160/_gcZ85LI_normal.jpg"/>
    <hyperlink ref="F41" r:id="rId404" display="http://pbs.twimg.com/profile_images/1115798458131197953/sZ6oyVJB_normal.png"/>
    <hyperlink ref="F42" r:id="rId405" display="http://pbs.twimg.com/profile_images/1003662005373427712/yDU36WO9_normal.jpg"/>
    <hyperlink ref="F43" r:id="rId406" display="http://pbs.twimg.com/profile_images/1017122729357553666/KqO-IE6p_normal.jpg"/>
    <hyperlink ref="F44" r:id="rId407" display="http://pbs.twimg.com/profile_images/858099323254558720/dSqPtzP9_normal.jpg"/>
    <hyperlink ref="F45" r:id="rId408" display="http://pbs.twimg.com/profile_images/934186716562419714/oexywtUW_normal.jpg"/>
    <hyperlink ref="F46" r:id="rId409" display="http://pbs.twimg.com/profile_images/562540822625669121/xyvo7Ef2_normal.jpeg"/>
    <hyperlink ref="F47" r:id="rId410" display="http://pbs.twimg.com/profile_images/874321567215345664/fXyTR2GK_normal.jpg"/>
    <hyperlink ref="F48" r:id="rId411" display="http://pbs.twimg.com/profile_images/1012138313866776577/eOVSmf2Y_normal.jpg"/>
    <hyperlink ref="F49" r:id="rId412" display="http://pbs.twimg.com/profile_images/1169288515512872966/Bz-9B162_normal.jpg"/>
    <hyperlink ref="F50" r:id="rId413" display="http://pbs.twimg.com/profile_images/1206808899/leaf-200_normal.jpg"/>
    <hyperlink ref="F51" r:id="rId414" display="http://pbs.twimg.com/profile_images/1032290871872344064/ihuNU6Ny_normal.jpg"/>
    <hyperlink ref="F52" r:id="rId415" display="http://abs.twimg.com/sticky/default_profile_images/default_profile_normal.png"/>
    <hyperlink ref="F53" r:id="rId416" display="http://pbs.twimg.com/profile_images/1066801391153246209/Jv9xJQ-H_normal.jpg"/>
    <hyperlink ref="F54" r:id="rId417" display="http://pbs.twimg.com/profile_images/1008107008631992320/4V1vr0hC_normal.jpg"/>
    <hyperlink ref="F55" r:id="rId418" display="http://pbs.twimg.com/profile_images/1144234018352902144/Hdt9zQon_normal.png"/>
    <hyperlink ref="F56" r:id="rId419" display="http://pbs.twimg.com/profile_images/1188215761879199745/4r00iAnM_normal.jpg"/>
    <hyperlink ref="F57" r:id="rId420" display="http://pbs.twimg.com/profile_images/702620331064827904/L22Rocse_normal.jpg"/>
    <hyperlink ref="F58" r:id="rId421" display="http://abs.twimg.com/sticky/default_profile_images/default_profile_normal.png"/>
    <hyperlink ref="F59" r:id="rId422" display="http://pbs.twimg.com/profile_images/1184415129326280704/VQyaL6Jy_normal.jpg"/>
    <hyperlink ref="F60" r:id="rId423" display="http://pbs.twimg.com/profile_images/992386297544224768/kksTaYWq_normal.jpg"/>
    <hyperlink ref="F61" r:id="rId424" display="http://pbs.twimg.com/profile_images/1159154728384811008/1NZ2dVWk_normal.jpg"/>
    <hyperlink ref="F62" r:id="rId425" display="http://pbs.twimg.com/profile_images/426024784279781376/gXTnxyDD_normal.jpeg"/>
    <hyperlink ref="F63" r:id="rId426" display="http://pbs.twimg.com/profile_images/958655642419408896/XGC1QlVM_normal.jpg"/>
    <hyperlink ref="F64" r:id="rId427" display="http://pbs.twimg.com/profile_images/502816272208232448/1m3pU-Rb_normal.jpeg"/>
    <hyperlink ref="F65" r:id="rId428" display="http://pbs.twimg.com/profile_images/592490033451573251/_d-VGrJE_normal.jpg"/>
    <hyperlink ref="F66" r:id="rId429" display="http://pbs.twimg.com/profile_images/1170438951930388480/XQpZgBL9_normal.jpg"/>
    <hyperlink ref="F67" r:id="rId430" display="http://pbs.twimg.com/profile_images/1191675667491897344/kNYHmmzr_normal.jpg"/>
    <hyperlink ref="F68" r:id="rId431" display="http://pbs.twimg.com/profile_images/1025406011597774848/MQDkAuIA_normal.jpg"/>
    <hyperlink ref="F69" r:id="rId432" display="http://pbs.twimg.com/profile_images/1187891726314291200/VT6K96sR_normal.jpg"/>
    <hyperlink ref="F70" r:id="rId433" display="http://pbs.twimg.com/profile_images/1116137265447800834/E-msxmNA_normal.jpg"/>
    <hyperlink ref="F71" r:id="rId434" display="http://pbs.twimg.com/profile_images/1140638147883069440/mW2CnBji_normal.jpg"/>
    <hyperlink ref="F72" r:id="rId435" display="http://pbs.twimg.com/profile_images/1177817667698343937/4ZWbKzqU_normal.jpg"/>
    <hyperlink ref="F73" r:id="rId436" display="http://pbs.twimg.com/profile_images/969570820044525568/NAFW-1as_normal.jpg"/>
    <hyperlink ref="F74" r:id="rId437" display="http://pbs.twimg.com/profile_images/489034242840481793/1DkvwdBA_normal.jpeg"/>
    <hyperlink ref="F75" r:id="rId438" display="http://pbs.twimg.com/profile_images/1060271522319925257/fJKwJ0r2_normal.jpg"/>
    <hyperlink ref="F76" r:id="rId439" display="http://pbs.twimg.com/profile_images/1022150495627083776/rd-c2bqH_normal.jpg"/>
    <hyperlink ref="F77" r:id="rId440" display="http://pbs.twimg.com/profile_images/1166719439112495104/RaMG5-EU_normal.jpg"/>
    <hyperlink ref="F78" r:id="rId441" display="http://pbs.twimg.com/profile_images/553624687884763137/kyNPnrip_normal.jpeg"/>
    <hyperlink ref="F79" r:id="rId442" display="http://pbs.twimg.com/profile_images/1171493778579812354/32P7LSdR_normal.jpg"/>
    <hyperlink ref="F80" r:id="rId443" display="http://pbs.twimg.com/profile_images/1011247250431991813/B0tr6gAg_normal.jpg"/>
    <hyperlink ref="F81" r:id="rId444" display="http://pbs.twimg.com/profile_images/1171799576589869056/4lEsSYzi_normal.jpg"/>
    <hyperlink ref="F82" r:id="rId445" display="http://pbs.twimg.com/profile_images/1141028960295432193/G3CLSJyG_normal.png"/>
    <hyperlink ref="F83" r:id="rId446" display="http://pbs.twimg.com/profile_images/1078344001001062401/hek_KywH_normal.jpg"/>
    <hyperlink ref="F84" r:id="rId447" display="http://pbs.twimg.com/profile_images/773912012069928962/FoVzCmSz_normal.jpg"/>
    <hyperlink ref="F85" r:id="rId448" display="http://pbs.twimg.com/profile_images/1052604641895170048/hUto0R0l_normal.jpg"/>
    <hyperlink ref="F86" r:id="rId449" display="http://pbs.twimg.com/profile_images/892842988275064832/_vnXnDQk_normal.jpg"/>
    <hyperlink ref="F87" r:id="rId450" display="http://pbs.twimg.com/profile_images/816978401231859713/XXu6yNDc_normal.jpg"/>
    <hyperlink ref="F88" r:id="rId451" display="http://pbs.twimg.com/profile_images/856527359041654788/pQ1ntYCg_normal.jpg"/>
    <hyperlink ref="F89" r:id="rId452" display="http://pbs.twimg.com/profile_images/884789859264729089/qcpiiOKR_normal.jpg"/>
    <hyperlink ref="F90" r:id="rId453" display="http://pbs.twimg.com/profile_images/807341215431749632/IpBhvjDr_normal.jpg"/>
    <hyperlink ref="F91" r:id="rId454" display="http://pbs.twimg.com/profile_images/803972339838881792/Viiy8jzj_normal.jpg"/>
    <hyperlink ref="F92" r:id="rId455" display="http://pbs.twimg.com/profile_images/1111339029461680129/xiidx3wM_normal.png"/>
    <hyperlink ref="F93" r:id="rId456" display="http://pbs.twimg.com/profile_images/983634456505470976/554Uui3G_normal.jpg"/>
    <hyperlink ref="F94" r:id="rId457" display="http://pbs.twimg.com/profile_images/1074612742265307141/MWuBblHY_normal.jpg"/>
    <hyperlink ref="F95" r:id="rId458" display="http://pbs.twimg.com/profile_images/801911140947148800/5Ep3QIxI_normal.jpg"/>
    <hyperlink ref="F96" r:id="rId459" display="http://pbs.twimg.com/profile_images/2379831705/xde107lhag3sic88n989_normal.png"/>
    <hyperlink ref="F97" r:id="rId460" display="http://pbs.twimg.com/profile_images/1067840651742638080/pKUZKTxl_normal.jpg"/>
    <hyperlink ref="F98" r:id="rId461" display="http://pbs.twimg.com/profile_images/1015281585023791104/cg5sHv66_normal.jpg"/>
    <hyperlink ref="F99" r:id="rId462" display="http://pbs.twimg.com/profile_images/1184505972108283905/Ii-vrRiD_normal.jpg"/>
    <hyperlink ref="F100" r:id="rId463" display="http://pbs.twimg.com/profile_images/1179385622231998466/b9x-oqxa_normal.jpg"/>
    <hyperlink ref="F101" r:id="rId464" display="http://pbs.twimg.com/profile_images/1188901535851388929/_9nGMr9S_normal.jpg"/>
    <hyperlink ref="F102" r:id="rId465" display="http://pbs.twimg.com/profile_images/664847593113915392/9gGp8Ci4_normal.jpg"/>
    <hyperlink ref="F103" r:id="rId466" display="http://pbs.twimg.com/profile_images/748115245584031745/NPorJBKH_normal.jpg"/>
    <hyperlink ref="F104" r:id="rId467" display="http://pbs.twimg.com/profile_images/858717975871971329/yOPSl6AD_normal.jpg"/>
    <hyperlink ref="F105" r:id="rId468" display="http://pbs.twimg.com/profile_images/1260011012/Mdalywork2008_normal.jpg"/>
    <hyperlink ref="F106" r:id="rId469" display="http://pbs.twimg.com/profile_images/901994494668795909/Ntl7UrBi_normal.jpg"/>
    <hyperlink ref="F107" r:id="rId470" display="http://pbs.twimg.com/profile_images/1005114991966502912/rPz_D_5C_normal.jpg"/>
    <hyperlink ref="F108" r:id="rId471" display="http://pbs.twimg.com/profile_images/995015680012496896/elmoS6ZB_normal.jpg"/>
    <hyperlink ref="F109" r:id="rId472" display="http://pbs.twimg.com/profile_images/1073056618818920448/Ea4kDKZb_normal.jpg"/>
    <hyperlink ref="F110" r:id="rId473" display="http://pbs.twimg.com/profile_images/1171089473284771841/NmpPejGX_normal.jpg"/>
    <hyperlink ref="F111" r:id="rId474" display="http://pbs.twimg.com/profile_images/595614500155424769/XM_oW5Al_normal.png"/>
    <hyperlink ref="F112" r:id="rId475" display="http://pbs.twimg.com/profile_images/2715034155/fce9ed6982959ddd7036a9d05e09367e_normal.png"/>
    <hyperlink ref="F113" r:id="rId476" display="http://pbs.twimg.com/profile_images/1128594325221380096/yFJsXF8P_normal.png"/>
    <hyperlink ref="F114" r:id="rId477" display="http://pbs.twimg.com/profile_images/905833204531200001/GbeSjSml_normal.jpg"/>
    <hyperlink ref="F115" r:id="rId478" display="http://pbs.twimg.com/profile_images/887030040713719809/GNW3qB4v_normal.jpg"/>
    <hyperlink ref="F116" r:id="rId479" display="http://pbs.twimg.com/profile_images/1081990341018869760/HmywntUe_normal.jpg"/>
    <hyperlink ref="F117" r:id="rId480" display="http://pbs.twimg.com/profile_images/936808312317681664/2VH7p8ng_normal.jpg"/>
    <hyperlink ref="F118" r:id="rId481" display="http://pbs.twimg.com/profile_images/502468503819911170/3n8HpQ_f_normal.jpeg"/>
    <hyperlink ref="F119" r:id="rId482" display="http://pbs.twimg.com/profile_images/919014943848108032/ye03lZS-_normal.jpg"/>
    <hyperlink ref="F120" r:id="rId483" display="http://pbs.twimg.com/profile_images/878715391333236737/UAJUTwY8_normal.jpg"/>
    <hyperlink ref="F121" r:id="rId484" display="http://pbs.twimg.com/profile_images/846164631693508612/PvVvO_xy_normal.jpg"/>
    <hyperlink ref="F122" r:id="rId485" display="http://pbs.twimg.com/profile_images/1064915840963764225/azMdSNEB_normal.jpg"/>
    <hyperlink ref="F123" r:id="rId486" display="http://pbs.twimg.com/profile_images/1148733386099478533/1g5XriX7_normal.png"/>
    <hyperlink ref="F124" r:id="rId487" display="http://pbs.twimg.com/profile_images/1639211597/190752_170324223014760_170323529681496_331130_1686909_n_normal.jpg"/>
    <hyperlink ref="F125" r:id="rId488" display="http://pbs.twimg.com/profile_images/992396702572310528/Yuxg5hh4_normal.jpg"/>
    <hyperlink ref="F126" r:id="rId489" display="http://pbs.twimg.com/profile_images/672421714869882882/Z68sG7fv_normal.jpg"/>
    <hyperlink ref="F127" r:id="rId490" display="http://pbs.twimg.com/profile_images/565212056438059008/owKhLD7o_normal.jpeg"/>
    <hyperlink ref="F128" r:id="rId491" display="http://pbs.twimg.com/profile_images/1266319647/2009_Water_Tour_297_normal.jpg"/>
    <hyperlink ref="F129" r:id="rId492" display="http://pbs.twimg.com/profile_images/1143504628702691328/8W6ELV_j_normal.jpg"/>
    <hyperlink ref="F130" r:id="rId493" display="http://pbs.twimg.com/profile_images/874024839593545728/Q3MWKQpl_normal.jpg"/>
    <hyperlink ref="F131" r:id="rId494" display="http://pbs.twimg.com/profile_images/984202035858944000/2XKpw3IG_normal.jpg"/>
    <hyperlink ref="F132" r:id="rId495" display="http://pbs.twimg.com/profile_images/972315392285736960/yTc2lUw1_normal.jpg"/>
    <hyperlink ref="F133" r:id="rId496" display="http://pbs.twimg.com/profile_images/951893133914144768/0zYitisF_normal.jpg"/>
    <hyperlink ref="F134" r:id="rId497" display="http://pbs.twimg.com/profile_images/1022509641719312385/2svvmsyj_normal.jpg"/>
    <hyperlink ref="F135" r:id="rId498" display="http://pbs.twimg.com/profile_images/891361823265402880/LbDfMOop_normal.jpg"/>
    <hyperlink ref="F136" r:id="rId499" display="http://pbs.twimg.com/profile_images/885171092188532737/RN-Xynsf_normal.jpg"/>
    <hyperlink ref="F137" r:id="rId500" display="http://pbs.twimg.com/profile_images/1145517762447630336/oG-uFTwO_normal.png"/>
    <hyperlink ref="F138" r:id="rId501" display="http://pbs.twimg.com/profile_images/1083381989363892224/EU6gbdVK_normal.jpg"/>
    <hyperlink ref="F139" r:id="rId502" display="http://pbs.twimg.com/profile_images/867749276969041920/bYKdV5_t_normal.jpg"/>
    <hyperlink ref="F140" r:id="rId503" display="http://pbs.twimg.com/profile_images/1054809095243321344/irS834_A_normal.jpg"/>
    <hyperlink ref="F141" r:id="rId504" display="http://pbs.twimg.com/profile_images/3383548792/133e4da39c4016853108b38136c021ba_normal.jpeg"/>
    <hyperlink ref="F142" r:id="rId505" display="http://pbs.twimg.com/profile_images/1169095678498394118/t5UsM-ib_normal.jpg"/>
    <hyperlink ref="F143" r:id="rId506" display="http://pbs.twimg.com/profile_images/841429728657580036/_KAJv8es_normal.jpg"/>
    <hyperlink ref="F144" r:id="rId507" display="http://pbs.twimg.com/profile_images/1063435487606710272/qKxX5vga_normal.jpg"/>
    <hyperlink ref="F145" r:id="rId508" display="http://pbs.twimg.com/profile_images/454614393519472642/EgRaulju_normal.jpeg"/>
    <hyperlink ref="F146" r:id="rId509" display="http://pbs.twimg.com/profile_images/948886222373519361/DY9IkZro_normal.jpg"/>
    <hyperlink ref="F147" r:id="rId510" display="http://pbs.twimg.com/profile_images/565710210614824960/_tjijrkv_normal.jpeg"/>
    <hyperlink ref="F148" r:id="rId511" display="http://pbs.twimg.com/profile_images/1842434016/ea_avatar_normal.png"/>
    <hyperlink ref="F149" r:id="rId512" display="http://pbs.twimg.com/profile_images/822379248056795139/s1sqOXyr_normal.jpg"/>
    <hyperlink ref="F150" r:id="rId513" display="http://pbs.twimg.com/profile_images/606911556811526144/zldLM40W_normal.jpg"/>
    <hyperlink ref="F151" r:id="rId514" display="http://pbs.twimg.com/profile_images/981537208380268544/c0aGcYlF_normal.jpg"/>
    <hyperlink ref="F152" r:id="rId515" display="http://pbs.twimg.com/profile_images/1084175947413127168/WYByUf3s_normal.jpg"/>
    <hyperlink ref="F153" r:id="rId516" display="http://pbs.twimg.com/profile_images/1114272663650725888/Qn804kYC_normal.png"/>
    <hyperlink ref="F154" r:id="rId517" display="http://pbs.twimg.com/profile_images/1124900018991792128/LTA1pCu-_normal.jpg"/>
    <hyperlink ref="F155" r:id="rId518" display="http://pbs.twimg.com/profile_images/448301181324894208/vqY_gIaL_normal.jpeg"/>
    <hyperlink ref="AX3" r:id="rId519" display="https://twitter.com/marion12moore"/>
    <hyperlink ref="AX4" r:id="rId520" display="https://twitter.com/stantec"/>
    <hyperlink ref="AX5" r:id="rId521" display="https://twitter.com/bbundale"/>
    <hyperlink ref="AX6" r:id="rId522" display="https://twitter.com/cnsopb"/>
    <hyperlink ref="AX7" r:id="rId523" display="https://twitter.com/bigjmcc"/>
    <hyperlink ref="AX8" r:id="rId524" display="https://twitter.com/bastet_luxor"/>
    <hyperlink ref="AX9" r:id="rId525" display="https://twitter.com/boxcanoe"/>
    <hyperlink ref="AX10" r:id="rId526" display="https://twitter.com/nsliberal"/>
    <hyperlink ref="AX11" r:id="rId527" display="https://twitter.com/craigrussell10"/>
    <hyperlink ref="AX12" r:id="rId528" display="https://twitter.com/oeg_offshore"/>
    <hyperlink ref="AX13" r:id="rId529" display="https://twitter.com/muiroffowlis"/>
    <hyperlink ref="AX14" r:id="rId530" display="https://twitter.com/capecoraldaily"/>
    <hyperlink ref="AX15" r:id="rId531" display="https://twitter.com/hulagirlpam"/>
    <hyperlink ref="AX16" r:id="rId532" display="https://twitter.com/perfoblogger"/>
    <hyperlink ref="AX17" r:id="rId533" display="https://twitter.com/get_regrann"/>
    <hyperlink ref="AX18" r:id="rId534" display="https://twitter.com/nc_sasquatch"/>
    <hyperlink ref="AX19" r:id="rId535" display="https://twitter.com/roycoopernc"/>
    <hyperlink ref="AX20" r:id="rId536" display="https://twitter.com/janiceplus9"/>
    <hyperlink ref="AX21" r:id="rId537" display="https://twitter.com/brocorankin"/>
    <hyperlink ref="AX22" r:id="rId538" display="https://twitter.com/dartmouthcommon"/>
    <hyperlink ref="AX23" r:id="rId539" display="https://twitter.com/peterhfx"/>
    <hyperlink ref="AX24" r:id="rId540" display="https://twitter.com/emgfind"/>
    <hyperlink ref="AX25" r:id="rId541" display="https://twitter.com/juliemceachern1"/>
    <hyperlink ref="AX26" r:id="rId542" display="https://twitter.com/asaintl"/>
    <hyperlink ref="AX27" r:id="rId543" display="https://twitter.com/milneice"/>
    <hyperlink ref="AX28" r:id="rId544" display="https://twitter.com/nsrasta"/>
    <hyperlink ref="AX29" r:id="rId545" display="https://twitter.com/riskparty63"/>
    <hyperlink ref="AX30" r:id="rId546" display="https://twitter.com/krkgroupservice"/>
    <hyperlink ref="AX31" r:id="rId547" display="https://twitter.com/gcvoters"/>
    <hyperlink ref="AX32" r:id="rId548" display="https://twitter.com/allonehealth"/>
    <hyperlink ref="AX33" r:id="rId549" display="https://twitter.com/solidarityhfx"/>
    <hyperlink ref="AX34" r:id="rId550" display="https://twitter.com/ns_advocate"/>
    <hyperlink ref="AX35" r:id="rId551" display="https://twitter.com/noraondariviera"/>
    <hyperlink ref="AX36" r:id="rId552" display="https://twitter.com/beccabluesky"/>
    <hyperlink ref="AX37" r:id="rId553" display="https://twitter.com/tommychong840"/>
    <hyperlink ref="AX38" r:id="rId554" display="https://twitter.com/megmcmorris"/>
    <hyperlink ref="AX39" r:id="rId555" display="https://twitter.com/devetrobert"/>
    <hyperlink ref="AX40" r:id="rId556" display="https://twitter.com/ma_mchugh"/>
    <hyperlink ref="AX41" r:id="rId557" display="https://twitter.com/doinallrightbye"/>
    <hyperlink ref="AX42" r:id="rId558" display="https://twitter.com/gorman_mary"/>
    <hyperlink ref="AX43" r:id="rId559" display="https://twitter.com/uswatermaker"/>
    <hyperlink ref="AX44" r:id="rId560" display="https://twitter.com/waterdesal"/>
    <hyperlink ref="AX45" r:id="rId561" display="https://twitter.com/arcworksca"/>
    <hyperlink ref="AX46" r:id="rId562" display="https://twitter.com/suomigirl987"/>
    <hyperlink ref="AX47" r:id="rId563" display="https://twitter.com/oceana"/>
    <hyperlink ref="AX48" r:id="rId564" display="https://twitter.com/ty_savoy"/>
    <hyperlink ref="AX49" r:id="rId565" display="https://twitter.com/kevinrns"/>
    <hyperlink ref="AX50" r:id="rId566" display="https://twitter.com/councilofcdns"/>
    <hyperlink ref="AX51" r:id="rId567" display="https://twitter.com/surfrider"/>
    <hyperlink ref="AX52" r:id="rId568" display="https://twitter.com/peiseaweed"/>
    <hyperlink ref="AX53" r:id="rId569" display="https://twitter.com/bjordheim91"/>
    <hyperlink ref="AX54" r:id="rId570" display="https://twitter.com/earthling_47"/>
    <hyperlink ref="AX55" r:id="rId571" display="https://twitter.com/ncelenviro"/>
    <hyperlink ref="AX56" r:id="rId572" display="https://twitter.com/enviro_techie"/>
    <hyperlink ref="AX57" r:id="rId573" display="https://twitter.com/janer54"/>
    <hyperlink ref="AX58" r:id="rId574" display="https://twitter.com/kendallrworth"/>
    <hyperlink ref="AX59" r:id="rId575" display="https://twitter.com/robintress"/>
    <hyperlink ref="AX60" r:id="rId576" display="https://twitter.com/infomorning"/>
    <hyperlink ref="AX61" r:id="rId577" display="https://twitter.com/maptheblue"/>
    <hyperlink ref="AX62" r:id="rId578" display="https://twitter.com/ffaw_unifor"/>
    <hyperlink ref="AX63" r:id="rId579" display="https://twitter.com/letsfishsmarter"/>
    <hyperlink ref="AX64" r:id="rId580" display="https://twitter.com/barbaraxlow"/>
    <hyperlink ref="AX65" r:id="rId581" display="https://twitter.com/cate_johnson"/>
    <hyperlink ref="AX66" r:id="rId582" display="https://twitter.com/jess_puddister"/>
    <hyperlink ref="AX67" r:id="rId583" display="https://twitter.com/chewan59228792"/>
    <hyperlink ref="AX68" r:id="rId584" display="https://twitter.com/sendavidwatters"/>
    <hyperlink ref="AX69" r:id="rId585" display="https://twitter.com/michellegoats1"/>
    <hyperlink ref="AX70" r:id="rId586" display="https://twitter.com/dylanpenner"/>
    <hyperlink ref="AX71" r:id="rId587" display="https://twitter.com/muhsitorus"/>
    <hyperlink ref="AX72" r:id="rId588" display="https://twitter.com/parkerhydr"/>
    <hyperlink ref="AX73" r:id="rId589" display="https://twitter.com/healthyforestns"/>
    <hyperlink ref="AX74" r:id="rId590" display="https://twitter.com/hfxexaminer"/>
    <hyperlink ref="AX75" r:id="rId591" display="https://twitter.com/washingtonpost"/>
    <hyperlink ref="AX76" r:id="rId592" display="https://twitter.com/bydarrylfears"/>
    <hyperlink ref="AX77" r:id="rId593" display="https://twitter.com/jaimebattiste"/>
    <hyperlink ref="AX78" r:id="rId594" display="https://twitter.com/geoffregan"/>
    <hyperlink ref="AX79" r:id="rId595" display="https://twitter.com/darrellsamson"/>
    <hyperlink ref="AX80" r:id="rId596" display="https://twitter.com/darrenfisherns"/>
    <hyperlink ref="AX81" r:id="rId597" display="https://twitter.com/andyfillmorehfx"/>
    <hyperlink ref="AX82" r:id="rId598" display="https://twitter.com/cathmckenna"/>
    <hyperlink ref="AX83" r:id="rId599" display="https://twitter.com/davidmahernl"/>
    <hyperlink ref="AX84" r:id="rId600" display="https://twitter.com/tim_bousquet"/>
    <hyperlink ref="AX85" r:id="rId601" display="https://twitter.com/caora_mck"/>
    <hyperlink ref="AX86" r:id="rId602" display="https://twitter.com/tarynalgrant"/>
    <hyperlink ref="AX87" r:id="rId603" display="https://twitter.com/nspc"/>
    <hyperlink ref="AX88" r:id="rId604" display="https://twitter.com/nsndp"/>
    <hyperlink ref="AX89" r:id="rId605" display="https://twitter.com/joan_baxter"/>
    <hyperlink ref="AX90" r:id="rId606" display="https://twitter.com/ecelaw"/>
    <hyperlink ref="AX91" r:id="rId607" display="https://twitter.com/ecologyaction"/>
    <hyperlink ref="AX92" r:id="rId608" display="https://twitter.com/ctvatlantic"/>
    <hyperlink ref="AX93" r:id="rId609" display="https://twitter.com/thestarhalifax"/>
    <hyperlink ref="AX94" r:id="rId610" display="https://twitter.com/cbcns"/>
    <hyperlink ref="AX95" r:id="rId611" display="https://twitter.com/bill_karsten"/>
    <hyperlink ref="AX96" r:id="rId612" display="https://twitter.com/pammood"/>
    <hyperlink ref="AX97" r:id="rId613" display="https://twitter.com/wayemason"/>
    <hyperlink ref="AX98" r:id="rId614" display="https://twitter.com/ns_energy_mines"/>
    <hyperlink ref="AX99" r:id="rId615" display="https://twitter.com/thejagmeetsingh"/>
    <hyperlink ref="AX100" r:id="rId616" display="https://twitter.com/joannrobertshfx"/>
    <hyperlink ref="AX101" r:id="rId617" display="https://twitter.com/justintrudeau"/>
    <hyperlink ref="AX102" r:id="rId618" display="https://twitter.com/novamac"/>
    <hyperlink ref="AX103" r:id="rId619" display="https://twitter.com/nsgov"/>
    <hyperlink ref="AX104" r:id="rId620" display="https://twitter.com/stephenmcneil"/>
    <hyperlink ref="AX105" r:id="rId621" display="https://twitter.com/matthewdalywdc"/>
    <hyperlink ref="AX106" r:id="rId622" display="https://twitter.com/frankscribbler"/>
    <hyperlink ref="AX107" r:id="rId623" display="https://twitter.com/fcm_online"/>
    <hyperlink ref="AX108" r:id="rId624" display="https://twitter.com/nsfedmuni"/>
    <hyperlink ref="AX109" r:id="rId625" display="https://twitter.com/homematterscb"/>
    <hyperlink ref="AX110" r:id="rId626" display="https://twitter.com/bernjordanmp"/>
    <hyperlink ref="AX111" r:id="rId627" display="https://twitter.com/ckbwradio"/>
    <hyperlink ref="AX112" r:id="rId628" display="https://twitter.com/qccrradio"/>
    <hyperlink ref="AX113" r:id="rId629" display="https://twitter.com/southcoastns"/>
    <hyperlink ref="AX114" r:id="rId630" display="https://twitter.com/lhnownews"/>
    <hyperlink ref="AX115" r:id="rId631" display="https://twitter.com/news957"/>
    <hyperlink ref="AX116" r:id="rId632" display="https://twitter.com/toddveinotte"/>
    <hyperlink ref="AX117" r:id="rId633" display="https://twitter.com/m_brand"/>
    <hyperlink ref="AX118" r:id="rId634" display="https://twitter.com/thesmacleodshow"/>
    <hyperlink ref="AX119" r:id="rId635" display="https://twitter.com/katiehartai"/>
    <hyperlink ref="AX120" r:id="rId636" display="https://twitter.com/nlsmith99"/>
    <hyperlink ref="AX121" r:id="rId637" display="https://twitter.com/mondi19999"/>
    <hyperlink ref="AX122" r:id="rId638" display="https://twitter.com/sierraclubcan"/>
    <hyperlink ref="AX123" r:id="rId639" display="https://twitter.com/brucestearman"/>
    <hyperlink ref="AX124" r:id="rId640" display="https://twitter.com/therickhoweshow"/>
    <hyperlink ref="AX125" r:id="rId641" display="https://twitter.com/greenmission"/>
    <hyperlink ref="AX126" r:id="rId642" display="https://twitter.com/vocmopenline"/>
    <hyperlink ref="AX127" r:id="rId643" display="https://twitter.com/gleboutillier"/>
    <hyperlink ref="AX128" r:id="rId644" display="https://twitter.com/angiles"/>
    <hyperlink ref="AX129" r:id="rId645" display="https://twitter.com/cnlopb"/>
    <hyperlink ref="AX130" r:id="rId646" display="https://twitter.com/kevintobin58"/>
    <hyperlink ref="AX131" r:id="rId647" display="https://twitter.com/juliemreimer"/>
    <hyperlink ref="AX132" r:id="rId648" display="https://twitter.com/argylecolin"/>
    <hyperlink ref="AX133" r:id="rId649" display="https://twitter.com/sunns902"/>
    <hyperlink ref="AX134" r:id="rId650" display="https://twitter.com/opirgtoronto"/>
    <hyperlink ref="AX135" r:id="rId651" display="https://twitter.com/net2ayurveda"/>
    <hyperlink ref="AX136" r:id="rId652" display="https://twitter.com/nrdc_af"/>
    <hyperlink ref="AX137" r:id="rId653" display="https://twitter.com/holisticpsy1"/>
    <hyperlink ref="AX138" r:id="rId654" display="https://twitter.com/henrymcmaster"/>
    <hyperlink ref="AX139" r:id="rId655" display="https://twitter.com/turtlewoman777"/>
    <hyperlink ref="AX140" r:id="rId656" display="https://twitter.com/stateimpactcntr"/>
    <hyperlink ref="AX141" r:id="rId657" display="https://twitter.com/nschtein"/>
    <hyperlink ref="AX142" r:id="rId658" display="https://twitter.com/grayhairjoe"/>
    <hyperlink ref="AX143" r:id="rId659" display="https://twitter.com/nc_governor"/>
    <hyperlink ref="AX144" r:id="rId660" display="https://twitter.com/tvickbredl"/>
    <hyperlink ref="AX145" r:id="rId661" display="https://twitter.com/nofrackkeely"/>
    <hyperlink ref="AX146" r:id="rId662" display="https://twitter.com/plattsoil"/>
    <hyperlink ref="AX147" r:id="rId663" display="https://twitter.com/danbacher"/>
    <hyperlink ref="AX148" r:id="rId664" display="https://twitter.com/enviroaction"/>
    <hyperlink ref="AX149" r:id="rId665" display="https://twitter.com/kevindk82"/>
    <hyperlink ref="AX150" r:id="rId666" display="https://twitter.com/brianfrosh"/>
    <hyperlink ref="AX151" r:id="rId667" display="https://twitter.com/alexreagan123"/>
    <hyperlink ref="AX152" r:id="rId668" display="https://twitter.com/gavinnewsom"/>
    <hyperlink ref="AX153" r:id="rId669" display="https://twitter.com/smartassredfish"/>
    <hyperlink ref="AX154" r:id="rId670" display="https://twitter.com/epsilonm"/>
    <hyperlink ref="AX155" r:id="rId671" display="https://twitter.com/a"/>
  </hyperlinks>
  <printOptions/>
  <pageMargins left="0.7" right="0.7" top="0.75" bottom="0.75" header="0.3" footer="0.3"/>
  <pageSetup horizontalDpi="600" verticalDpi="600" orientation="portrait" r:id="rId675"/>
  <legacyDrawing r:id="rId673"/>
  <tableParts>
    <tablePart r:id="rId6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2096</v>
      </c>
      <c r="Z2" s="13" t="s">
        <v>2116</v>
      </c>
      <c r="AA2" s="13" t="s">
        <v>2164</v>
      </c>
      <c r="AB2" s="13" t="s">
        <v>2243</v>
      </c>
      <c r="AC2" s="13" t="s">
        <v>2352</v>
      </c>
      <c r="AD2" s="13" t="s">
        <v>2389</v>
      </c>
      <c r="AE2" s="13" t="s">
        <v>2391</v>
      </c>
      <c r="AF2" s="13" t="s">
        <v>2411</v>
      </c>
      <c r="AG2" s="119" t="s">
        <v>2739</v>
      </c>
      <c r="AH2" s="119" t="s">
        <v>2740</v>
      </c>
      <c r="AI2" s="119" t="s">
        <v>2741</v>
      </c>
      <c r="AJ2" s="119" t="s">
        <v>2742</v>
      </c>
      <c r="AK2" s="119" t="s">
        <v>2743</v>
      </c>
      <c r="AL2" s="119" t="s">
        <v>2744</v>
      </c>
      <c r="AM2" s="119" t="s">
        <v>2745</v>
      </c>
      <c r="AN2" s="119" t="s">
        <v>2746</v>
      </c>
      <c r="AO2" s="119" t="s">
        <v>2749</v>
      </c>
    </row>
    <row r="3" spans="1:41" ht="15">
      <c r="A3" s="87" t="s">
        <v>2041</v>
      </c>
      <c r="B3" s="65" t="s">
        <v>2056</v>
      </c>
      <c r="C3" s="65" t="s">
        <v>56</v>
      </c>
      <c r="D3" s="103"/>
      <c r="E3" s="102"/>
      <c r="F3" s="104" t="s">
        <v>2832</v>
      </c>
      <c r="G3" s="105"/>
      <c r="H3" s="105"/>
      <c r="I3" s="106">
        <v>3</v>
      </c>
      <c r="J3" s="107"/>
      <c r="K3" s="48">
        <v>60</v>
      </c>
      <c r="L3" s="48">
        <v>48</v>
      </c>
      <c r="M3" s="48">
        <v>40</v>
      </c>
      <c r="N3" s="48">
        <v>88</v>
      </c>
      <c r="O3" s="48">
        <v>5</v>
      </c>
      <c r="P3" s="49">
        <v>0</v>
      </c>
      <c r="Q3" s="49">
        <v>0</v>
      </c>
      <c r="R3" s="48">
        <v>1</v>
      </c>
      <c r="S3" s="48">
        <v>0</v>
      </c>
      <c r="T3" s="48">
        <v>60</v>
      </c>
      <c r="U3" s="48">
        <v>88</v>
      </c>
      <c r="V3" s="48">
        <v>2</v>
      </c>
      <c r="W3" s="49">
        <v>1.931667</v>
      </c>
      <c r="X3" s="49">
        <v>0.017796610169491526</v>
      </c>
      <c r="Y3" s="78" t="s">
        <v>2097</v>
      </c>
      <c r="Z3" s="78" t="s">
        <v>2117</v>
      </c>
      <c r="AA3" s="78" t="s">
        <v>2165</v>
      </c>
      <c r="AB3" s="84" t="s">
        <v>2244</v>
      </c>
      <c r="AC3" s="84" t="s">
        <v>2353</v>
      </c>
      <c r="AD3" s="84" t="s">
        <v>2390</v>
      </c>
      <c r="AE3" s="84" t="s">
        <v>2392</v>
      </c>
      <c r="AF3" s="84" t="s">
        <v>2412</v>
      </c>
      <c r="AG3" s="116">
        <v>5</v>
      </c>
      <c r="AH3" s="120">
        <v>0.8183306055646481</v>
      </c>
      <c r="AI3" s="116">
        <v>5</v>
      </c>
      <c r="AJ3" s="120">
        <v>0.8183306055646481</v>
      </c>
      <c r="AK3" s="116">
        <v>0</v>
      </c>
      <c r="AL3" s="120">
        <v>0</v>
      </c>
      <c r="AM3" s="116">
        <v>601</v>
      </c>
      <c r="AN3" s="120">
        <v>98.3633387888707</v>
      </c>
      <c r="AO3" s="116">
        <v>611</v>
      </c>
    </row>
    <row r="4" spans="1:41" ht="15">
      <c r="A4" s="87" t="s">
        <v>2042</v>
      </c>
      <c r="B4" s="65" t="s">
        <v>2057</v>
      </c>
      <c r="C4" s="65" t="s">
        <v>56</v>
      </c>
      <c r="D4" s="109"/>
      <c r="E4" s="108"/>
      <c r="F4" s="110" t="s">
        <v>2833</v>
      </c>
      <c r="G4" s="111"/>
      <c r="H4" s="111"/>
      <c r="I4" s="112">
        <v>4</v>
      </c>
      <c r="J4" s="113"/>
      <c r="K4" s="48">
        <v>16</v>
      </c>
      <c r="L4" s="48">
        <v>26</v>
      </c>
      <c r="M4" s="48">
        <v>4</v>
      </c>
      <c r="N4" s="48">
        <v>30</v>
      </c>
      <c r="O4" s="48">
        <v>2</v>
      </c>
      <c r="P4" s="49">
        <v>0</v>
      </c>
      <c r="Q4" s="49">
        <v>0</v>
      </c>
      <c r="R4" s="48">
        <v>1</v>
      </c>
      <c r="S4" s="48">
        <v>0</v>
      </c>
      <c r="T4" s="48">
        <v>16</v>
      </c>
      <c r="U4" s="48">
        <v>30</v>
      </c>
      <c r="V4" s="48">
        <v>3</v>
      </c>
      <c r="W4" s="49">
        <v>1.820313</v>
      </c>
      <c r="X4" s="49">
        <v>0.1125</v>
      </c>
      <c r="Y4" s="78" t="s">
        <v>2098</v>
      </c>
      <c r="Z4" s="78" t="s">
        <v>2118</v>
      </c>
      <c r="AA4" s="78" t="s">
        <v>2166</v>
      </c>
      <c r="AB4" s="84" t="s">
        <v>2245</v>
      </c>
      <c r="AC4" s="84" t="s">
        <v>2354</v>
      </c>
      <c r="AD4" s="84"/>
      <c r="AE4" s="84" t="s">
        <v>2393</v>
      </c>
      <c r="AF4" s="84" t="s">
        <v>2413</v>
      </c>
      <c r="AG4" s="116">
        <v>12</v>
      </c>
      <c r="AH4" s="120">
        <v>2.9702970297029703</v>
      </c>
      <c r="AI4" s="116">
        <v>1</v>
      </c>
      <c r="AJ4" s="120">
        <v>0.24752475247524752</v>
      </c>
      <c r="AK4" s="116">
        <v>0</v>
      </c>
      <c r="AL4" s="120">
        <v>0</v>
      </c>
      <c r="AM4" s="116">
        <v>391</v>
      </c>
      <c r="AN4" s="120">
        <v>96.78217821782178</v>
      </c>
      <c r="AO4" s="116">
        <v>404</v>
      </c>
    </row>
    <row r="5" spans="1:41" ht="15">
      <c r="A5" s="87" t="s">
        <v>2043</v>
      </c>
      <c r="B5" s="65" t="s">
        <v>2058</v>
      </c>
      <c r="C5" s="65" t="s">
        <v>56</v>
      </c>
      <c r="D5" s="109"/>
      <c r="E5" s="108"/>
      <c r="F5" s="110" t="s">
        <v>2834</v>
      </c>
      <c r="G5" s="111"/>
      <c r="H5" s="111"/>
      <c r="I5" s="112">
        <v>5</v>
      </c>
      <c r="J5" s="113"/>
      <c r="K5" s="48">
        <v>14</v>
      </c>
      <c r="L5" s="48">
        <v>14</v>
      </c>
      <c r="M5" s="48">
        <v>0</v>
      </c>
      <c r="N5" s="48">
        <v>14</v>
      </c>
      <c r="O5" s="48">
        <v>1</v>
      </c>
      <c r="P5" s="49">
        <v>0</v>
      </c>
      <c r="Q5" s="49">
        <v>0</v>
      </c>
      <c r="R5" s="48">
        <v>1</v>
      </c>
      <c r="S5" s="48">
        <v>0</v>
      </c>
      <c r="T5" s="48">
        <v>14</v>
      </c>
      <c r="U5" s="48">
        <v>14</v>
      </c>
      <c r="V5" s="48">
        <v>2</v>
      </c>
      <c r="W5" s="49">
        <v>1.72449</v>
      </c>
      <c r="X5" s="49">
        <v>0.07142857142857142</v>
      </c>
      <c r="Y5" s="78" t="s">
        <v>479</v>
      </c>
      <c r="Z5" s="78" t="s">
        <v>513</v>
      </c>
      <c r="AA5" s="78" t="s">
        <v>2167</v>
      </c>
      <c r="AB5" s="84" t="s">
        <v>2246</v>
      </c>
      <c r="AC5" s="84" t="s">
        <v>2355</v>
      </c>
      <c r="AD5" s="84"/>
      <c r="AE5" s="84" t="s">
        <v>2394</v>
      </c>
      <c r="AF5" s="84" t="s">
        <v>2414</v>
      </c>
      <c r="AG5" s="116">
        <v>0</v>
      </c>
      <c r="AH5" s="120">
        <v>0</v>
      </c>
      <c r="AI5" s="116">
        <v>0</v>
      </c>
      <c r="AJ5" s="120">
        <v>0</v>
      </c>
      <c r="AK5" s="116">
        <v>0</v>
      </c>
      <c r="AL5" s="120">
        <v>0</v>
      </c>
      <c r="AM5" s="116">
        <v>358</v>
      </c>
      <c r="AN5" s="120">
        <v>100</v>
      </c>
      <c r="AO5" s="116">
        <v>358</v>
      </c>
    </row>
    <row r="6" spans="1:41" ht="15">
      <c r="A6" s="87" t="s">
        <v>2044</v>
      </c>
      <c r="B6" s="65" t="s">
        <v>2059</v>
      </c>
      <c r="C6" s="65" t="s">
        <v>56</v>
      </c>
      <c r="D6" s="109"/>
      <c r="E6" s="108"/>
      <c r="F6" s="110" t="s">
        <v>2835</v>
      </c>
      <c r="G6" s="111"/>
      <c r="H6" s="111"/>
      <c r="I6" s="112">
        <v>6</v>
      </c>
      <c r="J6" s="113"/>
      <c r="K6" s="48">
        <v>13</v>
      </c>
      <c r="L6" s="48">
        <v>8</v>
      </c>
      <c r="M6" s="48">
        <v>10</v>
      </c>
      <c r="N6" s="48">
        <v>18</v>
      </c>
      <c r="O6" s="48">
        <v>18</v>
      </c>
      <c r="P6" s="49" t="s">
        <v>2071</v>
      </c>
      <c r="Q6" s="49" t="s">
        <v>2071</v>
      </c>
      <c r="R6" s="48">
        <v>13</v>
      </c>
      <c r="S6" s="48">
        <v>13</v>
      </c>
      <c r="T6" s="48">
        <v>1</v>
      </c>
      <c r="U6" s="48">
        <v>4</v>
      </c>
      <c r="V6" s="48">
        <v>0</v>
      </c>
      <c r="W6" s="49">
        <v>0</v>
      </c>
      <c r="X6" s="49">
        <v>0</v>
      </c>
      <c r="Y6" s="78" t="s">
        <v>2099</v>
      </c>
      <c r="Z6" s="78" t="s">
        <v>2119</v>
      </c>
      <c r="AA6" s="78" t="s">
        <v>2168</v>
      </c>
      <c r="AB6" s="84" t="s">
        <v>2247</v>
      </c>
      <c r="AC6" s="84" t="s">
        <v>2356</v>
      </c>
      <c r="AD6" s="84"/>
      <c r="AE6" s="84"/>
      <c r="AF6" s="84" t="s">
        <v>2415</v>
      </c>
      <c r="AG6" s="116">
        <v>12</v>
      </c>
      <c r="AH6" s="120">
        <v>3.5502958579881656</v>
      </c>
      <c r="AI6" s="116">
        <v>4</v>
      </c>
      <c r="AJ6" s="120">
        <v>1.183431952662722</v>
      </c>
      <c r="AK6" s="116">
        <v>0</v>
      </c>
      <c r="AL6" s="120">
        <v>0</v>
      </c>
      <c r="AM6" s="116">
        <v>322</v>
      </c>
      <c r="AN6" s="120">
        <v>95.26627218934911</v>
      </c>
      <c r="AO6" s="116">
        <v>338</v>
      </c>
    </row>
    <row r="7" spans="1:41" ht="15">
      <c r="A7" s="87" t="s">
        <v>2045</v>
      </c>
      <c r="B7" s="65" t="s">
        <v>2060</v>
      </c>
      <c r="C7" s="65" t="s">
        <v>56</v>
      </c>
      <c r="D7" s="109"/>
      <c r="E7" s="108"/>
      <c r="F7" s="110" t="s">
        <v>2836</v>
      </c>
      <c r="G7" s="111"/>
      <c r="H7" s="111"/>
      <c r="I7" s="112">
        <v>7</v>
      </c>
      <c r="J7" s="113"/>
      <c r="K7" s="48">
        <v>12</v>
      </c>
      <c r="L7" s="48">
        <v>14</v>
      </c>
      <c r="M7" s="48">
        <v>10</v>
      </c>
      <c r="N7" s="48">
        <v>24</v>
      </c>
      <c r="O7" s="48">
        <v>6</v>
      </c>
      <c r="P7" s="49">
        <v>0.06666666666666667</v>
      </c>
      <c r="Q7" s="49">
        <v>0.125</v>
      </c>
      <c r="R7" s="48">
        <v>1</v>
      </c>
      <c r="S7" s="48">
        <v>0</v>
      </c>
      <c r="T7" s="48">
        <v>12</v>
      </c>
      <c r="U7" s="48">
        <v>24</v>
      </c>
      <c r="V7" s="48">
        <v>3</v>
      </c>
      <c r="W7" s="49">
        <v>1.736111</v>
      </c>
      <c r="X7" s="49">
        <v>0.12121212121212122</v>
      </c>
      <c r="Y7" s="78" t="s">
        <v>2100</v>
      </c>
      <c r="Z7" s="78" t="s">
        <v>2120</v>
      </c>
      <c r="AA7" s="78" t="s">
        <v>2169</v>
      </c>
      <c r="AB7" s="84" t="s">
        <v>2248</v>
      </c>
      <c r="AC7" s="84" t="s">
        <v>2357</v>
      </c>
      <c r="AD7" s="84" t="s">
        <v>363</v>
      </c>
      <c r="AE7" s="84" t="s">
        <v>2395</v>
      </c>
      <c r="AF7" s="84" t="s">
        <v>2416</v>
      </c>
      <c r="AG7" s="116">
        <v>4</v>
      </c>
      <c r="AH7" s="120">
        <v>1.4814814814814814</v>
      </c>
      <c r="AI7" s="116">
        <v>6</v>
      </c>
      <c r="AJ7" s="120">
        <v>2.2222222222222223</v>
      </c>
      <c r="AK7" s="116">
        <v>0</v>
      </c>
      <c r="AL7" s="120">
        <v>0</v>
      </c>
      <c r="AM7" s="116">
        <v>260</v>
      </c>
      <c r="AN7" s="120">
        <v>96.29629629629629</v>
      </c>
      <c r="AO7" s="116">
        <v>270</v>
      </c>
    </row>
    <row r="8" spans="1:41" ht="15">
      <c r="A8" s="87" t="s">
        <v>2046</v>
      </c>
      <c r="B8" s="65" t="s">
        <v>2061</v>
      </c>
      <c r="C8" s="65" t="s">
        <v>56</v>
      </c>
      <c r="D8" s="109"/>
      <c r="E8" s="108"/>
      <c r="F8" s="110" t="s">
        <v>2837</v>
      </c>
      <c r="G8" s="111"/>
      <c r="H8" s="111"/>
      <c r="I8" s="112">
        <v>8</v>
      </c>
      <c r="J8" s="113"/>
      <c r="K8" s="48">
        <v>9</v>
      </c>
      <c r="L8" s="48">
        <v>8</v>
      </c>
      <c r="M8" s="48">
        <v>0</v>
      </c>
      <c r="N8" s="48">
        <v>8</v>
      </c>
      <c r="O8" s="48">
        <v>0</v>
      </c>
      <c r="P8" s="49">
        <v>0</v>
      </c>
      <c r="Q8" s="49">
        <v>0</v>
      </c>
      <c r="R8" s="48">
        <v>1</v>
      </c>
      <c r="S8" s="48">
        <v>0</v>
      </c>
      <c r="T8" s="48">
        <v>9</v>
      </c>
      <c r="U8" s="48">
        <v>8</v>
      </c>
      <c r="V8" s="48">
        <v>3</v>
      </c>
      <c r="W8" s="49">
        <v>1.82716</v>
      </c>
      <c r="X8" s="49">
        <v>0.1111111111111111</v>
      </c>
      <c r="Y8" s="78" t="s">
        <v>486</v>
      </c>
      <c r="Z8" s="78" t="s">
        <v>499</v>
      </c>
      <c r="AA8" s="78" t="s">
        <v>2170</v>
      </c>
      <c r="AB8" s="84" t="s">
        <v>2249</v>
      </c>
      <c r="AC8" s="84" t="s">
        <v>2358</v>
      </c>
      <c r="AD8" s="84"/>
      <c r="AE8" s="84" t="s">
        <v>2396</v>
      </c>
      <c r="AF8" s="84" t="s">
        <v>2417</v>
      </c>
      <c r="AG8" s="116">
        <v>1</v>
      </c>
      <c r="AH8" s="120">
        <v>0.7751937984496124</v>
      </c>
      <c r="AI8" s="116">
        <v>0</v>
      </c>
      <c r="AJ8" s="120">
        <v>0</v>
      </c>
      <c r="AK8" s="116">
        <v>0</v>
      </c>
      <c r="AL8" s="120">
        <v>0</v>
      </c>
      <c r="AM8" s="116">
        <v>128</v>
      </c>
      <c r="AN8" s="120">
        <v>99.2248062015504</v>
      </c>
      <c r="AO8" s="116">
        <v>129</v>
      </c>
    </row>
    <row r="9" spans="1:41" ht="15">
      <c r="A9" s="87" t="s">
        <v>2047</v>
      </c>
      <c r="B9" s="65" t="s">
        <v>2062</v>
      </c>
      <c r="C9" s="65" t="s">
        <v>56</v>
      </c>
      <c r="D9" s="109"/>
      <c r="E9" s="108"/>
      <c r="F9" s="110" t="s">
        <v>2838</v>
      </c>
      <c r="G9" s="111"/>
      <c r="H9" s="111"/>
      <c r="I9" s="112">
        <v>9</v>
      </c>
      <c r="J9" s="113"/>
      <c r="K9" s="48">
        <v>5</v>
      </c>
      <c r="L9" s="48">
        <v>5</v>
      </c>
      <c r="M9" s="48">
        <v>0</v>
      </c>
      <c r="N9" s="48">
        <v>5</v>
      </c>
      <c r="O9" s="48">
        <v>1</v>
      </c>
      <c r="P9" s="49">
        <v>0</v>
      </c>
      <c r="Q9" s="49">
        <v>0</v>
      </c>
      <c r="R9" s="48">
        <v>1</v>
      </c>
      <c r="S9" s="48">
        <v>0</v>
      </c>
      <c r="T9" s="48">
        <v>5</v>
      </c>
      <c r="U9" s="48">
        <v>5</v>
      </c>
      <c r="V9" s="48">
        <v>2</v>
      </c>
      <c r="W9" s="49">
        <v>1.28</v>
      </c>
      <c r="X9" s="49">
        <v>0.2</v>
      </c>
      <c r="Y9" s="78" t="s">
        <v>479</v>
      </c>
      <c r="Z9" s="78" t="s">
        <v>513</v>
      </c>
      <c r="AA9" s="78" t="s">
        <v>539</v>
      </c>
      <c r="AB9" s="84" t="s">
        <v>2246</v>
      </c>
      <c r="AC9" s="84" t="s">
        <v>2355</v>
      </c>
      <c r="AD9" s="84"/>
      <c r="AE9" s="84" t="s">
        <v>269</v>
      </c>
      <c r="AF9" s="84" t="s">
        <v>2418</v>
      </c>
      <c r="AG9" s="116">
        <v>0</v>
      </c>
      <c r="AH9" s="120">
        <v>0</v>
      </c>
      <c r="AI9" s="116">
        <v>0</v>
      </c>
      <c r="AJ9" s="120">
        <v>0</v>
      </c>
      <c r="AK9" s="116">
        <v>0</v>
      </c>
      <c r="AL9" s="120">
        <v>0</v>
      </c>
      <c r="AM9" s="116">
        <v>120</v>
      </c>
      <c r="AN9" s="120">
        <v>100</v>
      </c>
      <c r="AO9" s="116">
        <v>120</v>
      </c>
    </row>
    <row r="10" spans="1:41" ht="14.25" customHeight="1">
      <c r="A10" s="87" t="s">
        <v>2048</v>
      </c>
      <c r="B10" s="65" t="s">
        <v>2063</v>
      </c>
      <c r="C10" s="65" t="s">
        <v>56</v>
      </c>
      <c r="D10" s="109"/>
      <c r="E10" s="108"/>
      <c r="F10" s="110" t="s">
        <v>2839</v>
      </c>
      <c r="G10" s="111"/>
      <c r="H10" s="111"/>
      <c r="I10" s="112">
        <v>10</v>
      </c>
      <c r="J10" s="113"/>
      <c r="K10" s="48">
        <v>4</v>
      </c>
      <c r="L10" s="48">
        <v>5</v>
      </c>
      <c r="M10" s="48">
        <v>0</v>
      </c>
      <c r="N10" s="48">
        <v>5</v>
      </c>
      <c r="O10" s="48">
        <v>0</v>
      </c>
      <c r="P10" s="49">
        <v>0</v>
      </c>
      <c r="Q10" s="49">
        <v>0</v>
      </c>
      <c r="R10" s="48">
        <v>1</v>
      </c>
      <c r="S10" s="48">
        <v>0</v>
      </c>
      <c r="T10" s="48">
        <v>4</v>
      </c>
      <c r="U10" s="48">
        <v>5</v>
      </c>
      <c r="V10" s="48">
        <v>2</v>
      </c>
      <c r="W10" s="49">
        <v>0.875</v>
      </c>
      <c r="X10" s="49">
        <v>0.4166666666666667</v>
      </c>
      <c r="Y10" s="78"/>
      <c r="Z10" s="78"/>
      <c r="AA10" s="78" t="s">
        <v>524</v>
      </c>
      <c r="AB10" s="84" t="s">
        <v>2250</v>
      </c>
      <c r="AC10" s="84" t="s">
        <v>2359</v>
      </c>
      <c r="AD10" s="84" t="s">
        <v>357</v>
      </c>
      <c r="AE10" s="84" t="s">
        <v>2397</v>
      </c>
      <c r="AF10" s="84" t="s">
        <v>2419</v>
      </c>
      <c r="AG10" s="116">
        <v>3</v>
      </c>
      <c r="AH10" s="120">
        <v>13.636363636363637</v>
      </c>
      <c r="AI10" s="116">
        <v>0</v>
      </c>
      <c r="AJ10" s="120">
        <v>0</v>
      </c>
      <c r="AK10" s="116">
        <v>0</v>
      </c>
      <c r="AL10" s="120">
        <v>0</v>
      </c>
      <c r="AM10" s="116">
        <v>19</v>
      </c>
      <c r="AN10" s="120">
        <v>86.36363636363636</v>
      </c>
      <c r="AO10" s="116">
        <v>22</v>
      </c>
    </row>
    <row r="11" spans="1:41" ht="15">
      <c r="A11" s="87" t="s">
        <v>2049</v>
      </c>
      <c r="B11" s="65" t="s">
        <v>2064</v>
      </c>
      <c r="C11" s="65" t="s">
        <v>56</v>
      </c>
      <c r="D11" s="109"/>
      <c r="E11" s="108"/>
      <c r="F11" s="110" t="s">
        <v>2840</v>
      </c>
      <c r="G11" s="111"/>
      <c r="H11" s="111"/>
      <c r="I11" s="112">
        <v>11</v>
      </c>
      <c r="J11" s="113"/>
      <c r="K11" s="48">
        <v>4</v>
      </c>
      <c r="L11" s="48">
        <v>3</v>
      </c>
      <c r="M11" s="48">
        <v>3</v>
      </c>
      <c r="N11" s="48">
        <v>6</v>
      </c>
      <c r="O11" s="48">
        <v>3</v>
      </c>
      <c r="P11" s="49">
        <v>0</v>
      </c>
      <c r="Q11" s="49">
        <v>0</v>
      </c>
      <c r="R11" s="48">
        <v>1</v>
      </c>
      <c r="S11" s="48">
        <v>0</v>
      </c>
      <c r="T11" s="48">
        <v>4</v>
      </c>
      <c r="U11" s="48">
        <v>6</v>
      </c>
      <c r="V11" s="48">
        <v>2</v>
      </c>
      <c r="W11" s="49">
        <v>1.125</v>
      </c>
      <c r="X11" s="49">
        <v>0.25</v>
      </c>
      <c r="Y11" s="78" t="s">
        <v>2101</v>
      </c>
      <c r="Z11" s="78" t="s">
        <v>2121</v>
      </c>
      <c r="AA11" s="78" t="s">
        <v>2171</v>
      </c>
      <c r="AB11" s="84" t="s">
        <v>2251</v>
      </c>
      <c r="AC11" s="84" t="s">
        <v>2360</v>
      </c>
      <c r="AD11" s="84"/>
      <c r="AE11" s="84" t="s">
        <v>277</v>
      </c>
      <c r="AF11" s="84" t="s">
        <v>2420</v>
      </c>
      <c r="AG11" s="116">
        <v>1</v>
      </c>
      <c r="AH11" s="120">
        <v>0.7692307692307693</v>
      </c>
      <c r="AI11" s="116">
        <v>0</v>
      </c>
      <c r="AJ11" s="120">
        <v>0</v>
      </c>
      <c r="AK11" s="116">
        <v>0</v>
      </c>
      <c r="AL11" s="120">
        <v>0</v>
      </c>
      <c r="AM11" s="116">
        <v>129</v>
      </c>
      <c r="AN11" s="120">
        <v>99.23076923076923</v>
      </c>
      <c r="AO11" s="116">
        <v>130</v>
      </c>
    </row>
    <row r="12" spans="1:41" ht="15">
      <c r="A12" s="87" t="s">
        <v>2050</v>
      </c>
      <c r="B12" s="65" t="s">
        <v>2065</v>
      </c>
      <c r="C12" s="65" t="s">
        <v>56</v>
      </c>
      <c r="D12" s="109"/>
      <c r="E12" s="108"/>
      <c r="F12" s="110" t="s">
        <v>2841</v>
      </c>
      <c r="G12" s="111"/>
      <c r="H12" s="111"/>
      <c r="I12" s="112">
        <v>12</v>
      </c>
      <c r="J12" s="113"/>
      <c r="K12" s="48">
        <v>4</v>
      </c>
      <c r="L12" s="48">
        <v>3</v>
      </c>
      <c r="M12" s="48">
        <v>2</v>
      </c>
      <c r="N12" s="48">
        <v>5</v>
      </c>
      <c r="O12" s="48">
        <v>2</v>
      </c>
      <c r="P12" s="49">
        <v>0</v>
      </c>
      <c r="Q12" s="49">
        <v>0</v>
      </c>
      <c r="R12" s="48">
        <v>1</v>
      </c>
      <c r="S12" s="48">
        <v>0</v>
      </c>
      <c r="T12" s="48">
        <v>4</v>
      </c>
      <c r="U12" s="48">
        <v>5</v>
      </c>
      <c r="V12" s="48">
        <v>2</v>
      </c>
      <c r="W12" s="49">
        <v>1.125</v>
      </c>
      <c r="X12" s="49">
        <v>0.25</v>
      </c>
      <c r="Y12" s="78" t="s">
        <v>2102</v>
      </c>
      <c r="Z12" s="78" t="s">
        <v>2122</v>
      </c>
      <c r="AA12" s="78" t="s">
        <v>524</v>
      </c>
      <c r="AB12" s="84" t="s">
        <v>2252</v>
      </c>
      <c r="AC12" s="84" t="s">
        <v>2361</v>
      </c>
      <c r="AD12" s="84"/>
      <c r="AE12" s="84" t="s">
        <v>262</v>
      </c>
      <c r="AF12" s="84" t="s">
        <v>2421</v>
      </c>
      <c r="AG12" s="116">
        <v>0</v>
      </c>
      <c r="AH12" s="120">
        <v>0</v>
      </c>
      <c r="AI12" s="116">
        <v>0</v>
      </c>
      <c r="AJ12" s="120">
        <v>0</v>
      </c>
      <c r="AK12" s="116">
        <v>0</v>
      </c>
      <c r="AL12" s="120">
        <v>0</v>
      </c>
      <c r="AM12" s="116">
        <v>112</v>
      </c>
      <c r="AN12" s="120">
        <v>100</v>
      </c>
      <c r="AO12" s="116">
        <v>112</v>
      </c>
    </row>
    <row r="13" spans="1:41" ht="15">
      <c r="A13" s="87" t="s">
        <v>2051</v>
      </c>
      <c r="B13" s="65" t="s">
        <v>2066</v>
      </c>
      <c r="C13" s="65" t="s">
        <v>56</v>
      </c>
      <c r="D13" s="109"/>
      <c r="E13" s="108"/>
      <c r="F13" s="110" t="s">
        <v>2842</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t="s">
        <v>458</v>
      </c>
      <c r="Z13" s="78" t="s">
        <v>501</v>
      </c>
      <c r="AA13" s="78" t="s">
        <v>524</v>
      </c>
      <c r="AB13" s="84" t="s">
        <v>2253</v>
      </c>
      <c r="AC13" s="84" t="s">
        <v>2362</v>
      </c>
      <c r="AD13" s="84" t="s">
        <v>297</v>
      </c>
      <c r="AE13" s="84" t="s">
        <v>2398</v>
      </c>
      <c r="AF13" s="84" t="s">
        <v>2422</v>
      </c>
      <c r="AG13" s="116">
        <v>2</v>
      </c>
      <c r="AH13" s="120">
        <v>11.11111111111111</v>
      </c>
      <c r="AI13" s="116">
        <v>0</v>
      </c>
      <c r="AJ13" s="120">
        <v>0</v>
      </c>
      <c r="AK13" s="116">
        <v>0</v>
      </c>
      <c r="AL13" s="120">
        <v>0</v>
      </c>
      <c r="AM13" s="116">
        <v>16</v>
      </c>
      <c r="AN13" s="120">
        <v>88.88888888888889</v>
      </c>
      <c r="AO13" s="116">
        <v>18</v>
      </c>
    </row>
    <row r="14" spans="1:41" ht="15">
      <c r="A14" s="87" t="s">
        <v>2052</v>
      </c>
      <c r="B14" s="65" t="s">
        <v>2067</v>
      </c>
      <c r="C14" s="65" t="s">
        <v>56</v>
      </c>
      <c r="D14" s="109"/>
      <c r="E14" s="108"/>
      <c r="F14" s="110" t="s">
        <v>2843</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t="s">
        <v>452</v>
      </c>
      <c r="Z14" s="78" t="s">
        <v>499</v>
      </c>
      <c r="AA14" s="78"/>
      <c r="AB14" s="84" t="s">
        <v>2254</v>
      </c>
      <c r="AC14" s="84" t="s">
        <v>2363</v>
      </c>
      <c r="AD14" s="84"/>
      <c r="AE14" s="84" t="s">
        <v>216</v>
      </c>
      <c r="AF14" s="84" t="s">
        <v>2423</v>
      </c>
      <c r="AG14" s="116">
        <v>0</v>
      </c>
      <c r="AH14" s="120">
        <v>0</v>
      </c>
      <c r="AI14" s="116">
        <v>0</v>
      </c>
      <c r="AJ14" s="120">
        <v>0</v>
      </c>
      <c r="AK14" s="116">
        <v>0</v>
      </c>
      <c r="AL14" s="120">
        <v>0</v>
      </c>
      <c r="AM14" s="116">
        <v>69</v>
      </c>
      <c r="AN14" s="120">
        <v>100</v>
      </c>
      <c r="AO14" s="116">
        <v>69</v>
      </c>
    </row>
    <row r="15" spans="1:41" ht="15">
      <c r="A15" s="87" t="s">
        <v>2053</v>
      </c>
      <c r="B15" s="65" t="s">
        <v>2056</v>
      </c>
      <c r="C15" s="65" t="s">
        <v>59</v>
      </c>
      <c r="D15" s="109"/>
      <c r="E15" s="108"/>
      <c r="F15" s="110" t="s">
        <v>2844</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469</v>
      </c>
      <c r="Z15" s="78" t="s">
        <v>507</v>
      </c>
      <c r="AA15" s="78" t="s">
        <v>534</v>
      </c>
      <c r="AB15" s="84" t="s">
        <v>2255</v>
      </c>
      <c r="AC15" s="84" t="s">
        <v>913</v>
      </c>
      <c r="AD15" s="84"/>
      <c r="AE15" s="84" t="s">
        <v>298</v>
      </c>
      <c r="AF15" s="84" t="s">
        <v>2424</v>
      </c>
      <c r="AG15" s="116">
        <v>1</v>
      </c>
      <c r="AH15" s="120">
        <v>2.5</v>
      </c>
      <c r="AI15" s="116">
        <v>2</v>
      </c>
      <c r="AJ15" s="120">
        <v>5</v>
      </c>
      <c r="AK15" s="116">
        <v>0</v>
      </c>
      <c r="AL15" s="120">
        <v>0</v>
      </c>
      <c r="AM15" s="116">
        <v>37</v>
      </c>
      <c r="AN15" s="120">
        <v>92.5</v>
      </c>
      <c r="AO15" s="116">
        <v>40</v>
      </c>
    </row>
    <row r="16" spans="1:41" ht="15">
      <c r="A16" s="87" t="s">
        <v>2054</v>
      </c>
      <c r="B16" s="65" t="s">
        <v>2057</v>
      </c>
      <c r="C16" s="65" t="s">
        <v>59</v>
      </c>
      <c r="D16" s="109"/>
      <c r="E16" s="108"/>
      <c r="F16" s="110" t="s">
        <v>2845</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t="s">
        <v>2103</v>
      </c>
      <c r="Z16" s="78" t="s">
        <v>2123</v>
      </c>
      <c r="AA16" s="78" t="s">
        <v>532</v>
      </c>
      <c r="AB16" s="84" t="s">
        <v>2256</v>
      </c>
      <c r="AC16" s="84" t="s">
        <v>2364</v>
      </c>
      <c r="AD16" s="84"/>
      <c r="AE16" s="84" t="s">
        <v>243</v>
      </c>
      <c r="AF16" s="84" t="s">
        <v>2425</v>
      </c>
      <c r="AG16" s="116">
        <v>2</v>
      </c>
      <c r="AH16" s="120">
        <v>4.761904761904762</v>
      </c>
      <c r="AI16" s="116">
        <v>0</v>
      </c>
      <c r="AJ16" s="120">
        <v>0</v>
      </c>
      <c r="AK16" s="116">
        <v>0</v>
      </c>
      <c r="AL16" s="120">
        <v>0</v>
      </c>
      <c r="AM16" s="116">
        <v>40</v>
      </c>
      <c r="AN16" s="120">
        <v>95.23809523809524</v>
      </c>
      <c r="AO16" s="116">
        <v>42</v>
      </c>
    </row>
    <row r="17" spans="1:41" ht="15">
      <c r="A17" s="87" t="s">
        <v>2055</v>
      </c>
      <c r="B17" s="65" t="s">
        <v>2058</v>
      </c>
      <c r="C17" s="65" t="s">
        <v>59</v>
      </c>
      <c r="D17" s="109"/>
      <c r="E17" s="108"/>
      <c r="F17" s="110" t="s">
        <v>2846</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2104</v>
      </c>
      <c r="Z17" s="78" t="s">
        <v>499</v>
      </c>
      <c r="AA17" s="78"/>
      <c r="AB17" s="84" t="s">
        <v>2257</v>
      </c>
      <c r="AC17" s="84" t="s">
        <v>2365</v>
      </c>
      <c r="AD17" s="84"/>
      <c r="AE17" s="84" t="s">
        <v>2399</v>
      </c>
      <c r="AF17" s="84" t="s">
        <v>2426</v>
      </c>
      <c r="AG17" s="116">
        <v>0</v>
      </c>
      <c r="AH17" s="120">
        <v>0</v>
      </c>
      <c r="AI17" s="116">
        <v>4</v>
      </c>
      <c r="AJ17" s="120">
        <v>11.764705882352942</v>
      </c>
      <c r="AK17" s="116">
        <v>0</v>
      </c>
      <c r="AL17" s="120">
        <v>0</v>
      </c>
      <c r="AM17" s="116">
        <v>30</v>
      </c>
      <c r="AN17" s="120">
        <v>88.23529411764706</v>
      </c>
      <c r="AO17" s="116">
        <v>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2041</v>
      </c>
      <c r="B2" s="84" t="s">
        <v>268</v>
      </c>
      <c r="C2" s="78">
        <f>VLOOKUP(GroupVertices[[#This Row],[Vertex]],Vertices[],MATCH("ID",Vertices[[#Headers],[Vertex]:[Vertex Content Word Count]],0),FALSE)</f>
        <v>7</v>
      </c>
    </row>
    <row r="3" spans="1:3" ht="15">
      <c r="A3" s="78" t="s">
        <v>2041</v>
      </c>
      <c r="B3" s="84" t="s">
        <v>347</v>
      </c>
      <c r="C3" s="78">
        <f>VLOOKUP(GroupVertices[[#This Row],[Vertex]],Vertices[],MATCH("ID",Vertices[[#Headers],[Vertex]:[Vertex Content Word Count]],0),FALSE)</f>
        <v>119</v>
      </c>
    </row>
    <row r="4" spans="1:3" ht="15">
      <c r="A4" s="78" t="s">
        <v>2041</v>
      </c>
      <c r="B4" s="84" t="s">
        <v>346</v>
      </c>
      <c r="C4" s="78">
        <f>VLOOKUP(GroupVertices[[#This Row],[Vertex]],Vertices[],MATCH("ID",Vertices[[#Headers],[Vertex]:[Vertex Content Word Count]],0),FALSE)</f>
        <v>118</v>
      </c>
    </row>
    <row r="5" spans="1:3" ht="15">
      <c r="A5" s="78" t="s">
        <v>2041</v>
      </c>
      <c r="B5" s="84" t="s">
        <v>345</v>
      </c>
      <c r="C5" s="78">
        <f>VLOOKUP(GroupVertices[[#This Row],[Vertex]],Vertices[],MATCH("ID",Vertices[[#Headers],[Vertex]:[Vertex Content Word Count]],0),FALSE)</f>
        <v>117</v>
      </c>
    </row>
    <row r="6" spans="1:3" ht="15">
      <c r="A6" s="78" t="s">
        <v>2041</v>
      </c>
      <c r="B6" s="84" t="s">
        <v>344</v>
      </c>
      <c r="C6" s="78">
        <f>VLOOKUP(GroupVertices[[#This Row],[Vertex]],Vertices[],MATCH("ID",Vertices[[#Headers],[Vertex]:[Vertex Content Word Count]],0),FALSE)</f>
        <v>116</v>
      </c>
    </row>
    <row r="7" spans="1:3" ht="15">
      <c r="A7" s="78" t="s">
        <v>2041</v>
      </c>
      <c r="B7" s="84" t="s">
        <v>343</v>
      </c>
      <c r="C7" s="78">
        <f>VLOOKUP(GroupVertices[[#This Row],[Vertex]],Vertices[],MATCH("ID",Vertices[[#Headers],[Vertex]:[Vertex Content Word Count]],0),FALSE)</f>
        <v>115</v>
      </c>
    </row>
    <row r="8" spans="1:3" ht="15">
      <c r="A8" s="78" t="s">
        <v>2041</v>
      </c>
      <c r="B8" s="84" t="s">
        <v>342</v>
      </c>
      <c r="C8" s="78">
        <f>VLOOKUP(GroupVertices[[#This Row],[Vertex]],Vertices[],MATCH("ID",Vertices[[#Headers],[Vertex]:[Vertex Content Word Count]],0),FALSE)</f>
        <v>114</v>
      </c>
    </row>
    <row r="9" spans="1:3" ht="15">
      <c r="A9" s="78" t="s">
        <v>2041</v>
      </c>
      <c r="B9" s="84" t="s">
        <v>341</v>
      </c>
      <c r="C9" s="78">
        <f>VLOOKUP(GroupVertices[[#This Row],[Vertex]],Vertices[],MATCH("ID",Vertices[[#Headers],[Vertex]:[Vertex Content Word Count]],0),FALSE)</f>
        <v>113</v>
      </c>
    </row>
    <row r="10" spans="1:3" ht="15">
      <c r="A10" s="78" t="s">
        <v>2041</v>
      </c>
      <c r="B10" s="84" t="s">
        <v>340</v>
      </c>
      <c r="C10" s="78">
        <f>VLOOKUP(GroupVertices[[#This Row],[Vertex]],Vertices[],MATCH("ID",Vertices[[#Headers],[Vertex]:[Vertex Content Word Count]],0),FALSE)</f>
        <v>112</v>
      </c>
    </row>
    <row r="11" spans="1:3" ht="15">
      <c r="A11" s="78" t="s">
        <v>2041</v>
      </c>
      <c r="B11" s="84" t="s">
        <v>339</v>
      </c>
      <c r="C11" s="78">
        <f>VLOOKUP(GroupVertices[[#This Row],[Vertex]],Vertices[],MATCH("ID",Vertices[[#Headers],[Vertex]:[Vertex Content Word Count]],0),FALSE)</f>
        <v>111</v>
      </c>
    </row>
    <row r="12" spans="1:3" ht="15">
      <c r="A12" s="78" t="s">
        <v>2041</v>
      </c>
      <c r="B12" s="84" t="s">
        <v>338</v>
      </c>
      <c r="C12" s="78">
        <f>VLOOKUP(GroupVertices[[#This Row],[Vertex]],Vertices[],MATCH("ID",Vertices[[#Headers],[Vertex]:[Vertex Content Word Count]],0),FALSE)</f>
        <v>110</v>
      </c>
    </row>
    <row r="13" spans="1:3" ht="15">
      <c r="A13" s="78" t="s">
        <v>2041</v>
      </c>
      <c r="B13" s="84" t="s">
        <v>337</v>
      </c>
      <c r="C13" s="78">
        <f>VLOOKUP(GroupVertices[[#This Row],[Vertex]],Vertices[],MATCH("ID",Vertices[[#Headers],[Vertex]:[Vertex Content Word Count]],0),FALSE)</f>
        <v>109</v>
      </c>
    </row>
    <row r="14" spans="1:3" ht="15">
      <c r="A14" s="78" t="s">
        <v>2041</v>
      </c>
      <c r="B14" s="84" t="s">
        <v>336</v>
      </c>
      <c r="C14" s="78">
        <f>VLOOKUP(GroupVertices[[#This Row],[Vertex]],Vertices[],MATCH("ID",Vertices[[#Headers],[Vertex]:[Vertex Content Word Count]],0),FALSE)</f>
        <v>108</v>
      </c>
    </row>
    <row r="15" spans="1:3" ht="15">
      <c r="A15" s="78" t="s">
        <v>2041</v>
      </c>
      <c r="B15" s="84" t="s">
        <v>335</v>
      </c>
      <c r="C15" s="78">
        <f>VLOOKUP(GroupVertices[[#This Row],[Vertex]],Vertices[],MATCH("ID",Vertices[[#Headers],[Vertex]:[Vertex Content Word Count]],0),FALSE)</f>
        <v>107</v>
      </c>
    </row>
    <row r="16" spans="1:3" ht="15">
      <c r="A16" s="78" t="s">
        <v>2041</v>
      </c>
      <c r="B16" s="84" t="s">
        <v>334</v>
      </c>
      <c r="C16" s="78">
        <f>VLOOKUP(GroupVertices[[#This Row],[Vertex]],Vertices[],MATCH("ID",Vertices[[#Headers],[Vertex]:[Vertex Content Word Count]],0),FALSE)</f>
        <v>106</v>
      </c>
    </row>
    <row r="17" spans="1:3" ht="15">
      <c r="A17" s="78" t="s">
        <v>2041</v>
      </c>
      <c r="B17" s="84" t="s">
        <v>333</v>
      </c>
      <c r="C17" s="78">
        <f>VLOOKUP(GroupVertices[[#This Row],[Vertex]],Vertices[],MATCH("ID",Vertices[[#Headers],[Vertex]:[Vertex Content Word Count]],0),FALSE)</f>
        <v>105</v>
      </c>
    </row>
    <row r="18" spans="1:3" ht="15">
      <c r="A18" s="78" t="s">
        <v>2041</v>
      </c>
      <c r="B18" s="84" t="s">
        <v>332</v>
      </c>
      <c r="C18" s="78">
        <f>VLOOKUP(GroupVertices[[#This Row],[Vertex]],Vertices[],MATCH("ID",Vertices[[#Headers],[Vertex]:[Vertex Content Word Count]],0),FALSE)</f>
        <v>104</v>
      </c>
    </row>
    <row r="19" spans="1:3" ht="15">
      <c r="A19" s="78" t="s">
        <v>2041</v>
      </c>
      <c r="B19" s="84" t="s">
        <v>331</v>
      </c>
      <c r="C19" s="78">
        <f>VLOOKUP(GroupVertices[[#This Row],[Vertex]],Vertices[],MATCH("ID",Vertices[[#Headers],[Vertex]:[Vertex Content Word Count]],0),FALSE)</f>
        <v>103</v>
      </c>
    </row>
    <row r="20" spans="1:3" ht="15">
      <c r="A20" s="78" t="s">
        <v>2041</v>
      </c>
      <c r="B20" s="84" t="s">
        <v>330</v>
      </c>
      <c r="C20" s="78">
        <f>VLOOKUP(GroupVertices[[#This Row],[Vertex]],Vertices[],MATCH("ID",Vertices[[#Headers],[Vertex]:[Vertex Content Word Count]],0),FALSE)</f>
        <v>102</v>
      </c>
    </row>
    <row r="21" spans="1:3" ht="15">
      <c r="A21" s="78" t="s">
        <v>2041</v>
      </c>
      <c r="B21" s="84" t="s">
        <v>329</v>
      </c>
      <c r="C21" s="78">
        <f>VLOOKUP(GroupVertices[[#This Row],[Vertex]],Vertices[],MATCH("ID",Vertices[[#Headers],[Vertex]:[Vertex Content Word Count]],0),FALSE)</f>
        <v>101</v>
      </c>
    </row>
    <row r="22" spans="1:3" ht="15">
      <c r="A22" s="78" t="s">
        <v>2041</v>
      </c>
      <c r="B22" s="84" t="s">
        <v>328</v>
      </c>
      <c r="C22" s="78">
        <f>VLOOKUP(GroupVertices[[#This Row],[Vertex]],Vertices[],MATCH("ID",Vertices[[#Headers],[Vertex]:[Vertex Content Word Count]],0),FALSE)</f>
        <v>100</v>
      </c>
    </row>
    <row r="23" spans="1:3" ht="15">
      <c r="A23" s="78" t="s">
        <v>2041</v>
      </c>
      <c r="B23" s="84" t="s">
        <v>327</v>
      </c>
      <c r="C23" s="78">
        <f>VLOOKUP(GroupVertices[[#This Row],[Vertex]],Vertices[],MATCH("ID",Vertices[[#Headers],[Vertex]:[Vertex Content Word Count]],0),FALSE)</f>
        <v>99</v>
      </c>
    </row>
    <row r="24" spans="1:3" ht="15">
      <c r="A24" s="78" t="s">
        <v>2041</v>
      </c>
      <c r="B24" s="84" t="s">
        <v>326</v>
      </c>
      <c r="C24" s="78">
        <f>VLOOKUP(GroupVertices[[#This Row],[Vertex]],Vertices[],MATCH("ID",Vertices[[#Headers],[Vertex]:[Vertex Content Word Count]],0),FALSE)</f>
        <v>98</v>
      </c>
    </row>
    <row r="25" spans="1:3" ht="15">
      <c r="A25" s="78" t="s">
        <v>2041</v>
      </c>
      <c r="B25" s="84" t="s">
        <v>325</v>
      </c>
      <c r="C25" s="78">
        <f>VLOOKUP(GroupVertices[[#This Row],[Vertex]],Vertices[],MATCH("ID",Vertices[[#Headers],[Vertex]:[Vertex Content Word Count]],0),FALSE)</f>
        <v>97</v>
      </c>
    </row>
    <row r="26" spans="1:3" ht="15">
      <c r="A26" s="78" t="s">
        <v>2041</v>
      </c>
      <c r="B26" s="84" t="s">
        <v>324</v>
      </c>
      <c r="C26" s="78">
        <f>VLOOKUP(GroupVertices[[#This Row],[Vertex]],Vertices[],MATCH("ID",Vertices[[#Headers],[Vertex]:[Vertex Content Word Count]],0),FALSE)</f>
        <v>96</v>
      </c>
    </row>
    <row r="27" spans="1:3" ht="15">
      <c r="A27" s="78" t="s">
        <v>2041</v>
      </c>
      <c r="B27" s="84" t="s">
        <v>323</v>
      </c>
      <c r="C27" s="78">
        <f>VLOOKUP(GroupVertices[[#This Row],[Vertex]],Vertices[],MATCH("ID",Vertices[[#Headers],[Vertex]:[Vertex Content Word Count]],0),FALSE)</f>
        <v>95</v>
      </c>
    </row>
    <row r="28" spans="1:3" ht="15">
      <c r="A28" s="78" t="s">
        <v>2041</v>
      </c>
      <c r="B28" s="84" t="s">
        <v>322</v>
      </c>
      <c r="C28" s="78">
        <f>VLOOKUP(GroupVertices[[#This Row],[Vertex]],Vertices[],MATCH("ID",Vertices[[#Headers],[Vertex]:[Vertex Content Word Count]],0),FALSE)</f>
        <v>94</v>
      </c>
    </row>
    <row r="29" spans="1:3" ht="15">
      <c r="A29" s="78" t="s">
        <v>2041</v>
      </c>
      <c r="B29" s="84" t="s">
        <v>321</v>
      </c>
      <c r="C29" s="78">
        <f>VLOOKUP(GroupVertices[[#This Row],[Vertex]],Vertices[],MATCH("ID",Vertices[[#Headers],[Vertex]:[Vertex Content Word Count]],0),FALSE)</f>
        <v>93</v>
      </c>
    </row>
    <row r="30" spans="1:3" ht="15">
      <c r="A30" s="78" t="s">
        <v>2041</v>
      </c>
      <c r="B30" s="84" t="s">
        <v>320</v>
      </c>
      <c r="C30" s="78">
        <f>VLOOKUP(GroupVertices[[#This Row],[Vertex]],Vertices[],MATCH("ID",Vertices[[#Headers],[Vertex]:[Vertex Content Word Count]],0),FALSE)</f>
        <v>92</v>
      </c>
    </row>
    <row r="31" spans="1:3" ht="15">
      <c r="A31" s="78" t="s">
        <v>2041</v>
      </c>
      <c r="B31" s="84" t="s">
        <v>319</v>
      </c>
      <c r="C31" s="78">
        <f>VLOOKUP(GroupVertices[[#This Row],[Vertex]],Vertices[],MATCH("ID",Vertices[[#Headers],[Vertex]:[Vertex Content Word Count]],0),FALSE)</f>
        <v>91</v>
      </c>
    </row>
    <row r="32" spans="1:3" ht="15">
      <c r="A32" s="78" t="s">
        <v>2041</v>
      </c>
      <c r="B32" s="84" t="s">
        <v>318</v>
      </c>
      <c r="C32" s="78">
        <f>VLOOKUP(GroupVertices[[#This Row],[Vertex]],Vertices[],MATCH("ID",Vertices[[#Headers],[Vertex]:[Vertex Content Word Count]],0),FALSE)</f>
        <v>90</v>
      </c>
    </row>
    <row r="33" spans="1:3" ht="15">
      <c r="A33" s="78" t="s">
        <v>2041</v>
      </c>
      <c r="B33" s="84" t="s">
        <v>317</v>
      </c>
      <c r="C33" s="78">
        <f>VLOOKUP(GroupVertices[[#This Row],[Vertex]],Vertices[],MATCH("ID",Vertices[[#Headers],[Vertex]:[Vertex Content Word Count]],0),FALSE)</f>
        <v>88</v>
      </c>
    </row>
    <row r="34" spans="1:3" ht="15">
      <c r="A34" s="78" t="s">
        <v>2041</v>
      </c>
      <c r="B34" s="84" t="s">
        <v>316</v>
      </c>
      <c r="C34" s="78">
        <f>VLOOKUP(GroupVertices[[#This Row],[Vertex]],Vertices[],MATCH("ID",Vertices[[#Headers],[Vertex]:[Vertex Content Word Count]],0),FALSE)</f>
        <v>87</v>
      </c>
    </row>
    <row r="35" spans="1:3" ht="15">
      <c r="A35" s="78" t="s">
        <v>2041</v>
      </c>
      <c r="B35" s="84" t="s">
        <v>315</v>
      </c>
      <c r="C35" s="78">
        <f>VLOOKUP(GroupVertices[[#This Row],[Vertex]],Vertices[],MATCH("ID",Vertices[[#Headers],[Vertex]:[Vertex Content Word Count]],0),FALSE)</f>
        <v>86</v>
      </c>
    </row>
    <row r="36" spans="1:3" ht="15">
      <c r="A36" s="78" t="s">
        <v>2041</v>
      </c>
      <c r="B36" s="84" t="s">
        <v>314</v>
      </c>
      <c r="C36" s="78">
        <f>VLOOKUP(GroupVertices[[#This Row],[Vertex]],Vertices[],MATCH("ID",Vertices[[#Headers],[Vertex]:[Vertex Content Word Count]],0),FALSE)</f>
        <v>85</v>
      </c>
    </row>
    <row r="37" spans="1:3" ht="15">
      <c r="A37" s="78" t="s">
        <v>2041</v>
      </c>
      <c r="B37" s="84" t="s">
        <v>313</v>
      </c>
      <c r="C37" s="78">
        <f>VLOOKUP(GroupVertices[[#This Row],[Vertex]],Vertices[],MATCH("ID",Vertices[[#Headers],[Vertex]:[Vertex Content Word Count]],0),FALSE)</f>
        <v>84</v>
      </c>
    </row>
    <row r="38" spans="1:3" ht="15">
      <c r="A38" s="78" t="s">
        <v>2041</v>
      </c>
      <c r="B38" s="84" t="s">
        <v>312</v>
      </c>
      <c r="C38" s="78">
        <f>VLOOKUP(GroupVertices[[#This Row],[Vertex]],Vertices[],MATCH("ID",Vertices[[#Headers],[Vertex]:[Vertex Content Word Count]],0),FALSE)</f>
        <v>83</v>
      </c>
    </row>
    <row r="39" spans="1:3" ht="15">
      <c r="A39" s="78" t="s">
        <v>2041</v>
      </c>
      <c r="B39" s="84" t="s">
        <v>311</v>
      </c>
      <c r="C39" s="78">
        <f>VLOOKUP(GroupVertices[[#This Row],[Vertex]],Vertices[],MATCH("ID",Vertices[[#Headers],[Vertex]:[Vertex Content Word Count]],0),FALSE)</f>
        <v>82</v>
      </c>
    </row>
    <row r="40" spans="1:3" ht="15">
      <c r="A40" s="78" t="s">
        <v>2041</v>
      </c>
      <c r="B40" s="84" t="s">
        <v>310</v>
      </c>
      <c r="C40" s="78">
        <f>VLOOKUP(GroupVertices[[#This Row],[Vertex]],Vertices[],MATCH("ID",Vertices[[#Headers],[Vertex]:[Vertex Content Word Count]],0),FALSE)</f>
        <v>81</v>
      </c>
    </row>
    <row r="41" spans="1:3" ht="15">
      <c r="A41" s="78" t="s">
        <v>2041</v>
      </c>
      <c r="B41" s="84" t="s">
        <v>309</v>
      </c>
      <c r="C41" s="78">
        <f>VLOOKUP(GroupVertices[[#This Row],[Vertex]],Vertices[],MATCH("ID",Vertices[[#Headers],[Vertex]:[Vertex Content Word Count]],0),FALSE)</f>
        <v>80</v>
      </c>
    </row>
    <row r="42" spans="1:3" ht="15">
      <c r="A42" s="78" t="s">
        <v>2041</v>
      </c>
      <c r="B42" s="84" t="s">
        <v>308</v>
      </c>
      <c r="C42" s="78">
        <f>VLOOKUP(GroupVertices[[#This Row],[Vertex]],Vertices[],MATCH("ID",Vertices[[#Headers],[Vertex]:[Vertex Content Word Count]],0),FALSE)</f>
        <v>79</v>
      </c>
    </row>
    <row r="43" spans="1:3" ht="15">
      <c r="A43" s="78" t="s">
        <v>2041</v>
      </c>
      <c r="B43" s="84" t="s">
        <v>307</v>
      </c>
      <c r="C43" s="78">
        <f>VLOOKUP(GroupVertices[[#This Row],[Vertex]],Vertices[],MATCH("ID",Vertices[[#Headers],[Vertex]:[Vertex Content Word Count]],0),FALSE)</f>
        <v>78</v>
      </c>
    </row>
    <row r="44" spans="1:3" ht="15">
      <c r="A44" s="78" t="s">
        <v>2041</v>
      </c>
      <c r="B44" s="84" t="s">
        <v>306</v>
      </c>
      <c r="C44" s="78">
        <f>VLOOKUP(GroupVertices[[#This Row],[Vertex]],Vertices[],MATCH("ID",Vertices[[#Headers],[Vertex]:[Vertex Content Word Count]],0),FALSE)</f>
        <v>77</v>
      </c>
    </row>
    <row r="45" spans="1:3" ht="15">
      <c r="A45" s="78" t="s">
        <v>2041</v>
      </c>
      <c r="B45" s="84" t="s">
        <v>305</v>
      </c>
      <c r="C45" s="78">
        <f>VLOOKUP(GroupVertices[[#This Row],[Vertex]],Vertices[],MATCH("ID",Vertices[[#Headers],[Vertex]:[Vertex Content Word Count]],0),FALSE)</f>
        <v>76</v>
      </c>
    </row>
    <row r="46" spans="1:3" ht="15">
      <c r="A46" s="78" t="s">
        <v>2041</v>
      </c>
      <c r="B46" s="84" t="s">
        <v>304</v>
      </c>
      <c r="C46" s="78">
        <f>VLOOKUP(GroupVertices[[#This Row],[Vertex]],Vertices[],MATCH("ID",Vertices[[#Headers],[Vertex]:[Vertex Content Word Count]],0),FALSE)</f>
        <v>75</v>
      </c>
    </row>
    <row r="47" spans="1:3" ht="15">
      <c r="A47" s="78" t="s">
        <v>2041</v>
      </c>
      <c r="B47" s="84" t="s">
        <v>303</v>
      </c>
      <c r="C47" s="78">
        <f>VLOOKUP(GroupVertices[[#This Row],[Vertex]],Vertices[],MATCH("ID",Vertices[[#Headers],[Vertex]:[Vertex Content Word Count]],0),FALSE)</f>
        <v>74</v>
      </c>
    </row>
    <row r="48" spans="1:3" ht="15">
      <c r="A48" s="78" t="s">
        <v>2041</v>
      </c>
      <c r="B48" s="84" t="s">
        <v>302</v>
      </c>
      <c r="C48" s="78">
        <f>VLOOKUP(GroupVertices[[#This Row],[Vertex]],Vertices[],MATCH("ID",Vertices[[#Headers],[Vertex]:[Vertex Content Word Count]],0),FALSE)</f>
        <v>73</v>
      </c>
    </row>
    <row r="49" spans="1:3" ht="15">
      <c r="A49" s="78" t="s">
        <v>2041</v>
      </c>
      <c r="B49" s="84" t="s">
        <v>230</v>
      </c>
      <c r="C49" s="78">
        <f>VLOOKUP(GroupVertices[[#This Row],[Vertex]],Vertices[],MATCH("ID",Vertices[[#Headers],[Vertex]:[Vertex Content Word Count]],0),FALSE)</f>
        <v>28</v>
      </c>
    </row>
    <row r="50" spans="1:3" ht="15">
      <c r="A50" s="78" t="s">
        <v>2041</v>
      </c>
      <c r="B50" s="84" t="s">
        <v>229</v>
      </c>
      <c r="C50" s="78">
        <f>VLOOKUP(GroupVertices[[#This Row],[Vertex]],Vertices[],MATCH("ID",Vertices[[#Headers],[Vertex]:[Vertex Content Word Count]],0),FALSE)</f>
        <v>27</v>
      </c>
    </row>
    <row r="51" spans="1:3" ht="15">
      <c r="A51" s="78" t="s">
        <v>2041</v>
      </c>
      <c r="B51" s="84" t="s">
        <v>228</v>
      </c>
      <c r="C51" s="78">
        <f>VLOOKUP(GroupVertices[[#This Row],[Vertex]],Vertices[],MATCH("ID",Vertices[[#Headers],[Vertex]:[Vertex Content Word Count]],0),FALSE)</f>
        <v>26</v>
      </c>
    </row>
    <row r="52" spans="1:3" ht="15">
      <c r="A52" s="78" t="s">
        <v>2041</v>
      </c>
      <c r="B52" s="84" t="s">
        <v>227</v>
      </c>
      <c r="C52" s="78">
        <f>VLOOKUP(GroupVertices[[#This Row],[Vertex]],Vertices[],MATCH("ID",Vertices[[#Headers],[Vertex]:[Vertex Content Word Count]],0),FALSE)</f>
        <v>25</v>
      </c>
    </row>
    <row r="53" spans="1:3" ht="15">
      <c r="A53" s="78" t="s">
        <v>2041</v>
      </c>
      <c r="B53" s="84" t="s">
        <v>226</v>
      </c>
      <c r="C53" s="78">
        <f>VLOOKUP(GroupVertices[[#This Row],[Vertex]],Vertices[],MATCH("ID",Vertices[[#Headers],[Vertex]:[Vertex Content Word Count]],0),FALSE)</f>
        <v>24</v>
      </c>
    </row>
    <row r="54" spans="1:3" ht="15">
      <c r="A54" s="78" t="s">
        <v>2041</v>
      </c>
      <c r="B54" s="84" t="s">
        <v>225</v>
      </c>
      <c r="C54" s="78">
        <f>VLOOKUP(GroupVertices[[#This Row],[Vertex]],Vertices[],MATCH("ID",Vertices[[#Headers],[Vertex]:[Vertex Content Word Count]],0),FALSE)</f>
        <v>23</v>
      </c>
    </row>
    <row r="55" spans="1:3" ht="15">
      <c r="A55" s="78" t="s">
        <v>2041</v>
      </c>
      <c r="B55" s="84" t="s">
        <v>224</v>
      </c>
      <c r="C55" s="78">
        <f>VLOOKUP(GroupVertices[[#This Row],[Vertex]],Vertices[],MATCH("ID",Vertices[[#Headers],[Vertex]:[Vertex Content Word Count]],0),FALSE)</f>
        <v>22</v>
      </c>
    </row>
    <row r="56" spans="1:3" ht="15">
      <c r="A56" s="78" t="s">
        <v>2041</v>
      </c>
      <c r="B56" s="84" t="s">
        <v>295</v>
      </c>
      <c r="C56" s="78">
        <f>VLOOKUP(GroupVertices[[#This Row],[Vertex]],Vertices[],MATCH("ID",Vertices[[#Headers],[Vertex]:[Vertex Content Word Count]],0),FALSE)</f>
        <v>10</v>
      </c>
    </row>
    <row r="57" spans="1:3" ht="15">
      <c r="A57" s="78" t="s">
        <v>2041</v>
      </c>
      <c r="B57" s="84" t="s">
        <v>214</v>
      </c>
      <c r="C57" s="78">
        <f>VLOOKUP(GroupVertices[[#This Row],[Vertex]],Vertices[],MATCH("ID",Vertices[[#Headers],[Vertex]:[Vertex Content Word Count]],0),FALSE)</f>
        <v>9</v>
      </c>
    </row>
    <row r="58" spans="1:3" ht="15">
      <c r="A58" s="78" t="s">
        <v>2041</v>
      </c>
      <c r="B58" s="84" t="s">
        <v>294</v>
      </c>
      <c r="C58" s="78">
        <f>VLOOKUP(GroupVertices[[#This Row],[Vertex]],Vertices[],MATCH("ID",Vertices[[#Headers],[Vertex]:[Vertex Content Word Count]],0),FALSE)</f>
        <v>6</v>
      </c>
    </row>
    <row r="59" spans="1:3" ht="15">
      <c r="A59" s="78" t="s">
        <v>2041</v>
      </c>
      <c r="B59" s="84" t="s">
        <v>293</v>
      </c>
      <c r="C59" s="78">
        <f>VLOOKUP(GroupVertices[[#This Row],[Vertex]],Vertices[],MATCH("ID",Vertices[[#Headers],[Vertex]:[Vertex Content Word Count]],0),FALSE)</f>
        <v>5</v>
      </c>
    </row>
    <row r="60" spans="1:3" ht="15">
      <c r="A60" s="78" t="s">
        <v>2041</v>
      </c>
      <c r="B60" s="84" t="s">
        <v>292</v>
      </c>
      <c r="C60" s="78">
        <f>VLOOKUP(GroupVertices[[#This Row],[Vertex]],Vertices[],MATCH("ID",Vertices[[#Headers],[Vertex]:[Vertex Content Word Count]],0),FALSE)</f>
        <v>4</v>
      </c>
    </row>
    <row r="61" spans="1:3" ht="15">
      <c r="A61" s="78" t="s">
        <v>2041</v>
      </c>
      <c r="B61" s="84" t="s">
        <v>212</v>
      </c>
      <c r="C61" s="78">
        <f>VLOOKUP(GroupVertices[[#This Row],[Vertex]],Vertices[],MATCH("ID",Vertices[[#Headers],[Vertex]:[Vertex Content Word Count]],0),FALSE)</f>
        <v>3</v>
      </c>
    </row>
    <row r="62" spans="1:3" ht="15">
      <c r="A62" s="78" t="s">
        <v>2042</v>
      </c>
      <c r="B62" s="84" t="s">
        <v>285</v>
      </c>
      <c r="C62" s="78">
        <f>VLOOKUP(GroupVertices[[#This Row],[Vertex]],Vertices[],MATCH("ID",Vertices[[#Headers],[Vertex]:[Vertex Content Word Count]],0),FALSE)</f>
        <v>141</v>
      </c>
    </row>
    <row r="63" spans="1:3" ht="15">
      <c r="A63" s="78" t="s">
        <v>2042</v>
      </c>
      <c r="B63" s="84" t="s">
        <v>255</v>
      </c>
      <c r="C63" s="78">
        <f>VLOOKUP(GroupVertices[[#This Row],[Vertex]],Vertices[],MATCH("ID",Vertices[[#Headers],[Vertex]:[Vertex Content Word Count]],0),FALSE)</f>
        <v>59</v>
      </c>
    </row>
    <row r="64" spans="1:3" ht="15">
      <c r="A64" s="78" t="s">
        <v>2042</v>
      </c>
      <c r="B64" s="84" t="s">
        <v>301</v>
      </c>
      <c r="C64" s="78">
        <f>VLOOKUP(GroupVertices[[#This Row],[Vertex]],Vertices[],MATCH("ID",Vertices[[#Headers],[Vertex]:[Vertex Content Word Count]],0),FALSE)</f>
        <v>62</v>
      </c>
    </row>
    <row r="65" spans="1:3" ht="15">
      <c r="A65" s="78" t="s">
        <v>2042</v>
      </c>
      <c r="B65" s="84" t="s">
        <v>282</v>
      </c>
      <c r="C65" s="78">
        <f>VLOOKUP(GroupVertices[[#This Row],[Vertex]],Vertices[],MATCH("ID",Vertices[[#Headers],[Vertex]:[Vertex Content Word Count]],0),FALSE)</f>
        <v>135</v>
      </c>
    </row>
    <row r="66" spans="1:3" ht="15">
      <c r="A66" s="78" t="s">
        <v>2042</v>
      </c>
      <c r="B66" s="84" t="s">
        <v>281</v>
      </c>
      <c r="C66" s="78">
        <f>VLOOKUP(GroupVertices[[#This Row],[Vertex]],Vertices[],MATCH("ID",Vertices[[#Headers],[Vertex]:[Vertex Content Word Count]],0),FALSE)</f>
        <v>134</v>
      </c>
    </row>
    <row r="67" spans="1:3" ht="15">
      <c r="A67" s="78" t="s">
        <v>2042</v>
      </c>
      <c r="B67" s="84" t="s">
        <v>265</v>
      </c>
      <c r="C67" s="78">
        <f>VLOOKUP(GroupVertices[[#This Row],[Vertex]],Vertices[],MATCH("ID",Vertices[[#Headers],[Vertex]:[Vertex Content Word Count]],0),FALSE)</f>
        <v>70</v>
      </c>
    </row>
    <row r="68" spans="1:3" ht="15">
      <c r="A68" s="78" t="s">
        <v>2042</v>
      </c>
      <c r="B68" s="84" t="s">
        <v>264</v>
      </c>
      <c r="C68" s="78">
        <f>VLOOKUP(GroupVertices[[#This Row],[Vertex]],Vertices[],MATCH("ID",Vertices[[#Headers],[Vertex]:[Vertex Content Word Count]],0),FALSE)</f>
        <v>69</v>
      </c>
    </row>
    <row r="69" spans="1:3" ht="15">
      <c r="A69" s="78" t="s">
        <v>2042</v>
      </c>
      <c r="B69" s="84" t="s">
        <v>260</v>
      </c>
      <c r="C69" s="78">
        <f>VLOOKUP(GroupVertices[[#This Row],[Vertex]],Vertices[],MATCH("ID",Vertices[[#Headers],[Vertex]:[Vertex Content Word Count]],0),FALSE)</f>
        <v>66</v>
      </c>
    </row>
    <row r="70" spans="1:3" ht="15">
      <c r="A70" s="78" t="s">
        <v>2042</v>
      </c>
      <c r="B70" s="84" t="s">
        <v>258</v>
      </c>
      <c r="C70" s="78">
        <f>VLOOKUP(GroupVertices[[#This Row],[Vertex]],Vertices[],MATCH("ID",Vertices[[#Headers],[Vertex]:[Vertex Content Word Count]],0),FALSE)</f>
        <v>64</v>
      </c>
    </row>
    <row r="71" spans="1:3" ht="15">
      <c r="A71" s="78" t="s">
        <v>2042</v>
      </c>
      <c r="B71" s="84" t="s">
        <v>257</v>
      </c>
      <c r="C71" s="78">
        <f>VLOOKUP(GroupVertices[[#This Row],[Vertex]],Vertices[],MATCH("ID",Vertices[[#Headers],[Vertex]:[Vertex Content Word Count]],0),FALSE)</f>
        <v>63</v>
      </c>
    </row>
    <row r="72" spans="1:3" ht="15">
      <c r="A72" s="78" t="s">
        <v>2042</v>
      </c>
      <c r="B72" s="84" t="s">
        <v>280</v>
      </c>
      <c r="C72" s="78">
        <f>VLOOKUP(GroupVertices[[#This Row],[Vertex]],Vertices[],MATCH("ID",Vertices[[#Headers],[Vertex]:[Vertex Content Word Count]],0),FALSE)</f>
        <v>50</v>
      </c>
    </row>
    <row r="73" spans="1:3" ht="15">
      <c r="A73" s="78" t="s">
        <v>2042</v>
      </c>
      <c r="B73" s="84" t="s">
        <v>256</v>
      </c>
      <c r="C73" s="78">
        <f>VLOOKUP(GroupVertices[[#This Row],[Vertex]],Vertices[],MATCH("ID",Vertices[[#Headers],[Vertex]:[Vertex Content Word Count]],0),FALSE)</f>
        <v>61</v>
      </c>
    </row>
    <row r="74" spans="1:3" ht="15">
      <c r="A74" s="78" t="s">
        <v>2042</v>
      </c>
      <c r="B74" s="84" t="s">
        <v>300</v>
      </c>
      <c r="C74" s="78">
        <f>VLOOKUP(GroupVertices[[#This Row],[Vertex]],Vertices[],MATCH("ID",Vertices[[#Headers],[Vertex]:[Vertex Content Word Count]],0),FALSE)</f>
        <v>60</v>
      </c>
    </row>
    <row r="75" spans="1:3" ht="15">
      <c r="A75" s="78" t="s">
        <v>2042</v>
      </c>
      <c r="B75" s="84" t="s">
        <v>299</v>
      </c>
      <c r="C75" s="78">
        <f>VLOOKUP(GroupVertices[[#This Row],[Vertex]],Vertices[],MATCH("ID",Vertices[[#Headers],[Vertex]:[Vertex Content Word Count]],0),FALSE)</f>
        <v>51</v>
      </c>
    </row>
    <row r="76" spans="1:3" ht="15">
      <c r="A76" s="78" t="s">
        <v>2042</v>
      </c>
      <c r="B76" s="84" t="s">
        <v>253</v>
      </c>
      <c r="C76" s="78">
        <f>VLOOKUP(GroupVertices[[#This Row],[Vertex]],Vertices[],MATCH("ID",Vertices[[#Headers],[Vertex]:[Vertex Content Word Count]],0),FALSE)</f>
        <v>57</v>
      </c>
    </row>
    <row r="77" spans="1:3" ht="15">
      <c r="A77" s="78" t="s">
        <v>2042</v>
      </c>
      <c r="B77" s="84" t="s">
        <v>248</v>
      </c>
      <c r="C77" s="78">
        <f>VLOOKUP(GroupVertices[[#This Row],[Vertex]],Vertices[],MATCH("ID",Vertices[[#Headers],[Vertex]:[Vertex Content Word Count]],0),FALSE)</f>
        <v>49</v>
      </c>
    </row>
    <row r="78" spans="1:3" ht="15">
      <c r="A78" s="78" t="s">
        <v>2043</v>
      </c>
      <c r="B78" s="84" t="s">
        <v>272</v>
      </c>
      <c r="C78" s="78">
        <f>VLOOKUP(GroupVertices[[#This Row],[Vertex]],Vertices[],MATCH("ID",Vertices[[#Headers],[Vertex]:[Vertex Content Word Count]],0),FALSE)</f>
        <v>120</v>
      </c>
    </row>
    <row r="79" spans="1:3" ht="15">
      <c r="A79" s="78" t="s">
        <v>2043</v>
      </c>
      <c r="B79" s="84" t="s">
        <v>271</v>
      </c>
      <c r="C79" s="78">
        <f>VLOOKUP(GroupVertices[[#This Row],[Vertex]],Vertices[],MATCH("ID",Vertices[[#Headers],[Vertex]:[Vertex Content Word Count]],0),FALSE)</f>
        <v>39</v>
      </c>
    </row>
    <row r="80" spans="1:3" ht="15">
      <c r="A80" s="78" t="s">
        <v>2043</v>
      </c>
      <c r="B80" s="84" t="s">
        <v>270</v>
      </c>
      <c r="C80" s="78">
        <f>VLOOKUP(GroupVertices[[#This Row],[Vertex]],Vertices[],MATCH("ID",Vertices[[#Headers],[Vertex]:[Vertex Content Word Count]],0),FALSE)</f>
        <v>89</v>
      </c>
    </row>
    <row r="81" spans="1:3" ht="15">
      <c r="A81" s="78" t="s">
        <v>2043</v>
      </c>
      <c r="B81" s="84" t="s">
        <v>261</v>
      </c>
      <c r="C81" s="78">
        <f>VLOOKUP(GroupVertices[[#This Row],[Vertex]],Vertices[],MATCH("ID",Vertices[[#Headers],[Vertex]:[Vertex Content Word Count]],0),FALSE)</f>
        <v>67</v>
      </c>
    </row>
    <row r="82" spans="1:3" ht="15">
      <c r="A82" s="78" t="s">
        <v>2043</v>
      </c>
      <c r="B82" s="84" t="s">
        <v>259</v>
      </c>
      <c r="C82" s="78">
        <f>VLOOKUP(GroupVertices[[#This Row],[Vertex]],Vertices[],MATCH("ID",Vertices[[#Headers],[Vertex]:[Vertex Content Word Count]],0),FALSE)</f>
        <v>65</v>
      </c>
    </row>
    <row r="83" spans="1:3" ht="15">
      <c r="A83" s="78" t="s">
        <v>2043</v>
      </c>
      <c r="B83" s="84" t="s">
        <v>254</v>
      </c>
      <c r="C83" s="78">
        <f>VLOOKUP(GroupVertices[[#This Row],[Vertex]],Vertices[],MATCH("ID",Vertices[[#Headers],[Vertex]:[Vertex Content Word Count]],0),FALSE)</f>
        <v>58</v>
      </c>
    </row>
    <row r="84" spans="1:3" ht="15">
      <c r="A84" s="78" t="s">
        <v>2043</v>
      </c>
      <c r="B84" s="84" t="s">
        <v>250</v>
      </c>
      <c r="C84" s="78">
        <f>VLOOKUP(GroupVertices[[#This Row],[Vertex]],Vertices[],MATCH("ID",Vertices[[#Headers],[Vertex]:[Vertex Content Word Count]],0),FALSE)</f>
        <v>53</v>
      </c>
    </row>
    <row r="85" spans="1:3" ht="15">
      <c r="A85" s="78" t="s">
        <v>2043</v>
      </c>
      <c r="B85" s="84" t="s">
        <v>249</v>
      </c>
      <c r="C85" s="78">
        <f>VLOOKUP(GroupVertices[[#This Row],[Vertex]],Vertices[],MATCH("ID",Vertices[[#Headers],[Vertex]:[Vertex Content Word Count]],0),FALSE)</f>
        <v>52</v>
      </c>
    </row>
    <row r="86" spans="1:3" ht="15">
      <c r="A86" s="78" t="s">
        <v>2043</v>
      </c>
      <c r="B86" s="84" t="s">
        <v>247</v>
      </c>
      <c r="C86" s="78">
        <f>VLOOKUP(GroupVertices[[#This Row],[Vertex]],Vertices[],MATCH("ID",Vertices[[#Headers],[Vertex]:[Vertex Content Word Count]],0),FALSE)</f>
        <v>48</v>
      </c>
    </row>
    <row r="87" spans="1:3" ht="15">
      <c r="A87" s="78" t="s">
        <v>2043</v>
      </c>
      <c r="B87" s="84" t="s">
        <v>245</v>
      </c>
      <c r="C87" s="78">
        <f>VLOOKUP(GroupVertices[[#This Row],[Vertex]],Vertices[],MATCH("ID",Vertices[[#Headers],[Vertex]:[Vertex Content Word Count]],0),FALSE)</f>
        <v>45</v>
      </c>
    </row>
    <row r="88" spans="1:3" ht="15">
      <c r="A88" s="78" t="s">
        <v>2043</v>
      </c>
      <c r="B88" s="84" t="s">
        <v>242</v>
      </c>
      <c r="C88" s="78">
        <f>VLOOKUP(GroupVertices[[#This Row],[Vertex]],Vertices[],MATCH("ID",Vertices[[#Headers],[Vertex]:[Vertex Content Word Count]],0),FALSE)</f>
        <v>42</v>
      </c>
    </row>
    <row r="89" spans="1:3" ht="15">
      <c r="A89" s="78" t="s">
        <v>2043</v>
      </c>
      <c r="B89" s="84" t="s">
        <v>241</v>
      </c>
      <c r="C89" s="78">
        <f>VLOOKUP(GroupVertices[[#This Row],[Vertex]],Vertices[],MATCH("ID",Vertices[[#Headers],[Vertex]:[Vertex Content Word Count]],0),FALSE)</f>
        <v>41</v>
      </c>
    </row>
    <row r="90" spans="1:3" ht="15">
      <c r="A90" s="78" t="s">
        <v>2043</v>
      </c>
      <c r="B90" s="84" t="s">
        <v>240</v>
      </c>
      <c r="C90" s="78">
        <f>VLOOKUP(GroupVertices[[#This Row],[Vertex]],Vertices[],MATCH("ID",Vertices[[#Headers],[Vertex]:[Vertex Content Word Count]],0),FALSE)</f>
        <v>40</v>
      </c>
    </row>
    <row r="91" spans="1:3" ht="15">
      <c r="A91" s="78" t="s">
        <v>2043</v>
      </c>
      <c r="B91" s="84" t="s">
        <v>239</v>
      </c>
      <c r="C91" s="78">
        <f>VLOOKUP(GroupVertices[[#This Row],[Vertex]],Vertices[],MATCH("ID",Vertices[[#Headers],[Vertex]:[Vertex Content Word Count]],0),FALSE)</f>
        <v>38</v>
      </c>
    </row>
    <row r="92" spans="1:3" ht="15">
      <c r="A92" s="78" t="s">
        <v>2044</v>
      </c>
      <c r="B92" s="84" t="s">
        <v>213</v>
      </c>
      <c r="C92" s="78">
        <f>VLOOKUP(GroupVertices[[#This Row],[Vertex]],Vertices[],MATCH("ID",Vertices[[#Headers],[Vertex]:[Vertex Content Word Count]],0),FALSE)</f>
        <v>8</v>
      </c>
    </row>
    <row r="93" spans="1:3" ht="15">
      <c r="A93" s="78" t="s">
        <v>2044</v>
      </c>
      <c r="B93" s="84" t="s">
        <v>218</v>
      </c>
      <c r="C93" s="78">
        <f>VLOOKUP(GroupVertices[[#This Row],[Vertex]],Vertices[],MATCH("ID",Vertices[[#Headers],[Vertex]:[Vertex Content Word Count]],0),FALSE)</f>
        <v>14</v>
      </c>
    </row>
    <row r="94" spans="1:3" ht="15">
      <c r="A94" s="78" t="s">
        <v>2044</v>
      </c>
      <c r="B94" s="84" t="s">
        <v>219</v>
      </c>
      <c r="C94" s="78">
        <f>VLOOKUP(GroupVertices[[#This Row],[Vertex]],Vertices[],MATCH("ID",Vertices[[#Headers],[Vertex]:[Vertex Content Word Count]],0),FALSE)</f>
        <v>15</v>
      </c>
    </row>
    <row r="95" spans="1:3" ht="15">
      <c r="A95" s="78" t="s">
        <v>2044</v>
      </c>
      <c r="B95" s="84" t="s">
        <v>223</v>
      </c>
      <c r="C95" s="78">
        <f>VLOOKUP(GroupVertices[[#This Row],[Vertex]],Vertices[],MATCH("ID",Vertices[[#Headers],[Vertex]:[Vertex Content Word Count]],0),FALSE)</f>
        <v>21</v>
      </c>
    </row>
    <row r="96" spans="1:3" ht="15">
      <c r="A96" s="78" t="s">
        <v>2044</v>
      </c>
      <c r="B96" s="84" t="s">
        <v>231</v>
      </c>
      <c r="C96" s="78">
        <f>VLOOKUP(GroupVertices[[#This Row],[Vertex]],Vertices[],MATCH("ID",Vertices[[#Headers],[Vertex]:[Vertex Content Word Count]],0),FALSE)</f>
        <v>29</v>
      </c>
    </row>
    <row r="97" spans="1:3" ht="15">
      <c r="A97" s="78" t="s">
        <v>2044</v>
      </c>
      <c r="B97" s="84" t="s">
        <v>232</v>
      </c>
      <c r="C97" s="78">
        <f>VLOOKUP(GroupVertices[[#This Row],[Vertex]],Vertices[],MATCH("ID",Vertices[[#Headers],[Vertex]:[Vertex Content Word Count]],0),FALSE)</f>
        <v>30</v>
      </c>
    </row>
    <row r="98" spans="1:3" ht="15">
      <c r="A98" s="78" t="s">
        <v>2044</v>
      </c>
      <c r="B98" s="84" t="s">
        <v>233</v>
      </c>
      <c r="C98" s="78">
        <f>VLOOKUP(GroupVertices[[#This Row],[Vertex]],Vertices[],MATCH("ID",Vertices[[#Headers],[Vertex]:[Vertex Content Word Count]],0),FALSE)</f>
        <v>31</v>
      </c>
    </row>
    <row r="99" spans="1:3" ht="15">
      <c r="A99" s="78" t="s">
        <v>2044</v>
      </c>
      <c r="B99" s="84" t="s">
        <v>234</v>
      </c>
      <c r="C99" s="78">
        <f>VLOOKUP(GroupVertices[[#This Row],[Vertex]],Vertices[],MATCH("ID",Vertices[[#Headers],[Vertex]:[Vertex Content Word Count]],0),FALSE)</f>
        <v>32</v>
      </c>
    </row>
    <row r="100" spans="1:3" ht="15">
      <c r="A100" s="78" t="s">
        <v>2044</v>
      </c>
      <c r="B100" s="84" t="s">
        <v>266</v>
      </c>
      <c r="C100" s="78">
        <f>VLOOKUP(GroupVertices[[#This Row],[Vertex]],Vertices[],MATCH("ID",Vertices[[#Headers],[Vertex]:[Vertex Content Word Count]],0),FALSE)</f>
        <v>71</v>
      </c>
    </row>
    <row r="101" spans="1:3" ht="15">
      <c r="A101" s="78" t="s">
        <v>2044</v>
      </c>
      <c r="B101" s="84" t="s">
        <v>267</v>
      </c>
      <c r="C101" s="78">
        <f>VLOOKUP(GroupVertices[[#This Row],[Vertex]],Vertices[],MATCH("ID",Vertices[[#Headers],[Vertex]:[Vertex Content Word Count]],0),FALSE)</f>
        <v>72</v>
      </c>
    </row>
    <row r="102" spans="1:3" ht="15">
      <c r="A102" s="78" t="s">
        <v>2044</v>
      </c>
      <c r="B102" s="84" t="s">
        <v>290</v>
      </c>
      <c r="C102" s="78">
        <f>VLOOKUP(GroupVertices[[#This Row],[Vertex]],Vertices[],MATCH("ID",Vertices[[#Headers],[Vertex]:[Vertex Content Word Count]],0),FALSE)</f>
        <v>153</v>
      </c>
    </row>
    <row r="103" spans="1:3" ht="15">
      <c r="A103" s="78" t="s">
        <v>2044</v>
      </c>
      <c r="B103" s="84" t="s">
        <v>291</v>
      </c>
      <c r="C103" s="78">
        <f>VLOOKUP(GroupVertices[[#This Row],[Vertex]],Vertices[],MATCH("ID",Vertices[[#Headers],[Vertex]:[Vertex Content Word Count]],0),FALSE)</f>
        <v>154</v>
      </c>
    </row>
    <row r="104" spans="1:3" ht="15">
      <c r="A104" s="78" t="s">
        <v>2044</v>
      </c>
      <c r="B104" s="84" t="s">
        <v>954</v>
      </c>
      <c r="C104" s="78">
        <f>VLOOKUP(GroupVertices[[#This Row],[Vertex]],Vertices[],MATCH("ID",Vertices[[#Headers],[Vertex]:[Vertex Content Word Count]],0),FALSE)</f>
        <v>155</v>
      </c>
    </row>
    <row r="105" spans="1:3" ht="15">
      <c r="A105" s="78" t="s">
        <v>2045</v>
      </c>
      <c r="B105" s="84" t="s">
        <v>289</v>
      </c>
      <c r="C105" s="78">
        <f>VLOOKUP(GroupVertices[[#This Row],[Vertex]],Vertices[],MATCH("ID",Vertices[[#Headers],[Vertex]:[Vertex Content Word Count]],0),FALSE)</f>
        <v>147</v>
      </c>
    </row>
    <row r="106" spans="1:3" ht="15">
      <c r="A106" s="78" t="s">
        <v>2045</v>
      </c>
      <c r="B106" s="84" t="s">
        <v>363</v>
      </c>
      <c r="C106" s="78">
        <f>VLOOKUP(GroupVertices[[#This Row],[Vertex]],Vertices[],MATCH("ID",Vertices[[#Headers],[Vertex]:[Vertex Content Word Count]],0),FALSE)</f>
        <v>152</v>
      </c>
    </row>
    <row r="107" spans="1:3" ht="15">
      <c r="A107" s="78" t="s">
        <v>2045</v>
      </c>
      <c r="B107" s="84" t="s">
        <v>362</v>
      </c>
      <c r="C107" s="78">
        <f>VLOOKUP(GroupVertices[[#This Row],[Vertex]],Vertices[],MATCH("ID",Vertices[[#Headers],[Vertex]:[Vertex Content Word Count]],0),FALSE)</f>
        <v>151</v>
      </c>
    </row>
    <row r="108" spans="1:3" ht="15">
      <c r="A108" s="78" t="s">
        <v>2045</v>
      </c>
      <c r="B108" s="84" t="s">
        <v>361</v>
      </c>
      <c r="C108" s="78">
        <f>VLOOKUP(GroupVertices[[#This Row],[Vertex]],Vertices[],MATCH("ID",Vertices[[#Headers],[Vertex]:[Vertex Content Word Count]],0),FALSE)</f>
        <v>150</v>
      </c>
    </row>
    <row r="109" spans="1:3" ht="15">
      <c r="A109" s="78" t="s">
        <v>2045</v>
      </c>
      <c r="B109" s="84" t="s">
        <v>284</v>
      </c>
      <c r="C109" s="78">
        <f>VLOOKUP(GroupVertices[[#This Row],[Vertex]],Vertices[],MATCH("ID",Vertices[[#Headers],[Vertex]:[Vertex Content Word Count]],0),FALSE)</f>
        <v>137</v>
      </c>
    </row>
    <row r="110" spans="1:3" ht="15">
      <c r="A110" s="78" t="s">
        <v>2045</v>
      </c>
      <c r="B110" s="84" t="s">
        <v>360</v>
      </c>
      <c r="C110" s="78">
        <f>VLOOKUP(GroupVertices[[#This Row],[Vertex]],Vertices[],MATCH("ID",Vertices[[#Headers],[Vertex]:[Vertex Content Word Count]],0),FALSE)</f>
        <v>149</v>
      </c>
    </row>
    <row r="111" spans="1:3" ht="15">
      <c r="A111" s="78" t="s">
        <v>2045</v>
      </c>
      <c r="B111" s="84" t="s">
        <v>359</v>
      </c>
      <c r="C111" s="78">
        <f>VLOOKUP(GroupVertices[[#This Row],[Vertex]],Vertices[],MATCH("ID",Vertices[[#Headers],[Vertex]:[Vertex Content Word Count]],0),FALSE)</f>
        <v>148</v>
      </c>
    </row>
    <row r="112" spans="1:3" ht="15">
      <c r="A112" s="78" t="s">
        <v>2045</v>
      </c>
      <c r="B112" s="84" t="s">
        <v>358</v>
      </c>
      <c r="C112" s="78">
        <f>VLOOKUP(GroupVertices[[#This Row],[Vertex]],Vertices[],MATCH("ID",Vertices[[#Headers],[Vertex]:[Vertex Content Word Count]],0),FALSE)</f>
        <v>146</v>
      </c>
    </row>
    <row r="113" spans="1:3" ht="15">
      <c r="A113" s="78" t="s">
        <v>2045</v>
      </c>
      <c r="B113" s="84" t="s">
        <v>356</v>
      </c>
      <c r="C113" s="78">
        <f>VLOOKUP(GroupVertices[[#This Row],[Vertex]],Vertices[],MATCH("ID",Vertices[[#Headers],[Vertex]:[Vertex Content Word Count]],0),FALSE)</f>
        <v>140</v>
      </c>
    </row>
    <row r="114" spans="1:3" ht="15">
      <c r="A114" s="78" t="s">
        <v>2045</v>
      </c>
      <c r="B114" s="84" t="s">
        <v>355</v>
      </c>
      <c r="C114" s="78">
        <f>VLOOKUP(GroupVertices[[#This Row],[Vertex]],Vertices[],MATCH("ID",Vertices[[#Headers],[Vertex]:[Vertex Content Word Count]],0),FALSE)</f>
        <v>139</v>
      </c>
    </row>
    <row r="115" spans="1:3" ht="15">
      <c r="A115" s="78" t="s">
        <v>2045</v>
      </c>
      <c r="B115" s="84" t="s">
        <v>354</v>
      </c>
      <c r="C115" s="78">
        <f>VLOOKUP(GroupVertices[[#This Row],[Vertex]],Vertices[],MATCH("ID",Vertices[[#Headers],[Vertex]:[Vertex Content Word Count]],0),FALSE)</f>
        <v>138</v>
      </c>
    </row>
    <row r="116" spans="1:3" ht="15">
      <c r="A116" s="78" t="s">
        <v>2045</v>
      </c>
      <c r="B116" s="84" t="s">
        <v>283</v>
      </c>
      <c r="C116" s="78">
        <f>VLOOKUP(GroupVertices[[#This Row],[Vertex]],Vertices[],MATCH("ID",Vertices[[#Headers],[Vertex]:[Vertex Content Word Count]],0),FALSE)</f>
        <v>136</v>
      </c>
    </row>
    <row r="117" spans="1:3" ht="15">
      <c r="A117" s="78" t="s">
        <v>2046</v>
      </c>
      <c r="B117" s="84" t="s">
        <v>279</v>
      </c>
      <c r="C117" s="78">
        <f>VLOOKUP(GroupVertices[[#This Row],[Vertex]],Vertices[],MATCH("ID",Vertices[[#Headers],[Vertex]:[Vertex Content Word Count]],0),FALSE)</f>
        <v>133</v>
      </c>
    </row>
    <row r="118" spans="1:3" ht="15">
      <c r="A118" s="78" t="s">
        <v>2046</v>
      </c>
      <c r="B118" s="84" t="s">
        <v>348</v>
      </c>
      <c r="C118" s="78">
        <f>VLOOKUP(GroupVertices[[#This Row],[Vertex]],Vertices[],MATCH("ID",Vertices[[#Headers],[Vertex]:[Vertex Content Word Count]],0),FALSE)</f>
        <v>124</v>
      </c>
    </row>
    <row r="119" spans="1:3" ht="15">
      <c r="A119" s="78" t="s">
        <v>2046</v>
      </c>
      <c r="B119" s="84" t="s">
        <v>275</v>
      </c>
      <c r="C119" s="78">
        <f>VLOOKUP(GroupVertices[[#This Row],[Vertex]],Vertices[],MATCH("ID",Vertices[[#Headers],[Vertex]:[Vertex Content Word Count]],0),FALSE)</f>
        <v>125</v>
      </c>
    </row>
    <row r="120" spans="1:3" ht="15">
      <c r="A120" s="78" t="s">
        <v>2046</v>
      </c>
      <c r="B120" s="84" t="s">
        <v>353</v>
      </c>
      <c r="C120" s="78">
        <f>VLOOKUP(GroupVertices[[#This Row],[Vertex]],Vertices[],MATCH("ID",Vertices[[#Headers],[Vertex]:[Vertex Content Word Count]],0),FALSE)</f>
        <v>130</v>
      </c>
    </row>
    <row r="121" spans="1:3" ht="15">
      <c r="A121" s="78" t="s">
        <v>2046</v>
      </c>
      <c r="B121" s="84" t="s">
        <v>352</v>
      </c>
      <c r="C121" s="78">
        <f>VLOOKUP(GroupVertices[[#This Row],[Vertex]],Vertices[],MATCH("ID",Vertices[[#Headers],[Vertex]:[Vertex Content Word Count]],0),FALSE)</f>
        <v>129</v>
      </c>
    </row>
    <row r="122" spans="1:3" ht="15">
      <c r="A122" s="78" t="s">
        <v>2046</v>
      </c>
      <c r="B122" s="84" t="s">
        <v>351</v>
      </c>
      <c r="C122" s="78">
        <f>VLOOKUP(GroupVertices[[#This Row],[Vertex]],Vertices[],MATCH("ID",Vertices[[#Headers],[Vertex]:[Vertex Content Word Count]],0),FALSE)</f>
        <v>128</v>
      </c>
    </row>
    <row r="123" spans="1:3" ht="15">
      <c r="A123" s="78" t="s">
        <v>2046</v>
      </c>
      <c r="B123" s="84" t="s">
        <v>350</v>
      </c>
      <c r="C123" s="78">
        <f>VLOOKUP(GroupVertices[[#This Row],[Vertex]],Vertices[],MATCH("ID",Vertices[[#Headers],[Vertex]:[Vertex Content Word Count]],0),FALSE)</f>
        <v>127</v>
      </c>
    </row>
    <row r="124" spans="1:3" ht="15">
      <c r="A124" s="78" t="s">
        <v>2046</v>
      </c>
      <c r="B124" s="84" t="s">
        <v>349</v>
      </c>
      <c r="C124" s="78">
        <f>VLOOKUP(GroupVertices[[#This Row],[Vertex]],Vertices[],MATCH("ID",Vertices[[#Headers],[Vertex]:[Vertex Content Word Count]],0),FALSE)</f>
        <v>126</v>
      </c>
    </row>
    <row r="125" spans="1:3" ht="15">
      <c r="A125" s="78" t="s">
        <v>2046</v>
      </c>
      <c r="B125" s="84" t="s">
        <v>274</v>
      </c>
      <c r="C125" s="78">
        <f>VLOOKUP(GroupVertices[[#This Row],[Vertex]],Vertices[],MATCH("ID",Vertices[[#Headers],[Vertex]:[Vertex Content Word Count]],0),FALSE)</f>
        <v>123</v>
      </c>
    </row>
    <row r="126" spans="1:3" ht="15">
      <c r="A126" s="78" t="s">
        <v>2047</v>
      </c>
      <c r="B126" s="84" t="s">
        <v>238</v>
      </c>
      <c r="C126" s="78">
        <f>VLOOKUP(GroupVertices[[#This Row],[Vertex]],Vertices[],MATCH("ID",Vertices[[#Headers],[Vertex]:[Vertex Content Word Count]],0),FALSE)</f>
        <v>37</v>
      </c>
    </row>
    <row r="127" spans="1:3" ht="15">
      <c r="A127" s="78" t="s">
        <v>2047</v>
      </c>
      <c r="B127" s="84" t="s">
        <v>269</v>
      </c>
      <c r="C127" s="78">
        <f>VLOOKUP(GroupVertices[[#This Row],[Vertex]],Vertices[],MATCH("ID",Vertices[[#Headers],[Vertex]:[Vertex Content Word Count]],0),FALSE)</f>
        <v>34</v>
      </c>
    </row>
    <row r="128" spans="1:3" ht="15">
      <c r="A128" s="78" t="s">
        <v>2047</v>
      </c>
      <c r="B128" s="84" t="s">
        <v>237</v>
      </c>
      <c r="C128" s="78">
        <f>VLOOKUP(GroupVertices[[#This Row],[Vertex]],Vertices[],MATCH("ID",Vertices[[#Headers],[Vertex]:[Vertex Content Word Count]],0),FALSE)</f>
        <v>36</v>
      </c>
    </row>
    <row r="129" spans="1:3" ht="15">
      <c r="A129" s="78" t="s">
        <v>2047</v>
      </c>
      <c r="B129" s="84" t="s">
        <v>236</v>
      </c>
      <c r="C129" s="78">
        <f>VLOOKUP(GroupVertices[[#This Row],[Vertex]],Vertices[],MATCH("ID",Vertices[[#Headers],[Vertex]:[Vertex Content Word Count]],0),FALSE)</f>
        <v>35</v>
      </c>
    </row>
    <row r="130" spans="1:3" ht="15">
      <c r="A130" s="78" t="s">
        <v>2047</v>
      </c>
      <c r="B130" s="84" t="s">
        <v>235</v>
      </c>
      <c r="C130" s="78">
        <f>VLOOKUP(GroupVertices[[#This Row],[Vertex]],Vertices[],MATCH("ID",Vertices[[#Headers],[Vertex]:[Vertex Content Word Count]],0),FALSE)</f>
        <v>33</v>
      </c>
    </row>
    <row r="131" spans="1:3" ht="15">
      <c r="A131" s="78" t="s">
        <v>2048</v>
      </c>
      <c r="B131" s="84" t="s">
        <v>288</v>
      </c>
      <c r="C131" s="78">
        <f>VLOOKUP(GroupVertices[[#This Row],[Vertex]],Vertices[],MATCH("ID",Vertices[[#Headers],[Vertex]:[Vertex Content Word Count]],0),FALSE)</f>
        <v>145</v>
      </c>
    </row>
    <row r="132" spans="1:3" ht="15">
      <c r="A132" s="78" t="s">
        <v>2048</v>
      </c>
      <c r="B132" s="84" t="s">
        <v>287</v>
      </c>
      <c r="C132" s="78">
        <f>VLOOKUP(GroupVertices[[#This Row],[Vertex]],Vertices[],MATCH("ID",Vertices[[#Headers],[Vertex]:[Vertex Content Word Count]],0),FALSE)</f>
        <v>144</v>
      </c>
    </row>
    <row r="133" spans="1:3" ht="15">
      <c r="A133" s="78" t="s">
        <v>2048</v>
      </c>
      <c r="B133" s="84" t="s">
        <v>357</v>
      </c>
      <c r="C133" s="78">
        <f>VLOOKUP(GroupVertices[[#This Row],[Vertex]],Vertices[],MATCH("ID",Vertices[[#Headers],[Vertex]:[Vertex Content Word Count]],0),FALSE)</f>
        <v>143</v>
      </c>
    </row>
    <row r="134" spans="1:3" ht="15">
      <c r="A134" s="78" t="s">
        <v>2048</v>
      </c>
      <c r="B134" s="84" t="s">
        <v>286</v>
      </c>
      <c r="C134" s="78">
        <f>VLOOKUP(GroupVertices[[#This Row],[Vertex]],Vertices[],MATCH("ID",Vertices[[#Headers],[Vertex]:[Vertex Content Word Count]],0),FALSE)</f>
        <v>142</v>
      </c>
    </row>
    <row r="135" spans="1:3" ht="15">
      <c r="A135" s="78" t="s">
        <v>2049</v>
      </c>
      <c r="B135" s="84" t="s">
        <v>278</v>
      </c>
      <c r="C135" s="78">
        <f>VLOOKUP(GroupVertices[[#This Row],[Vertex]],Vertices[],MATCH("ID",Vertices[[#Headers],[Vertex]:[Vertex Content Word Count]],0),FALSE)</f>
        <v>132</v>
      </c>
    </row>
    <row r="136" spans="1:3" ht="15">
      <c r="A136" s="78" t="s">
        <v>2049</v>
      </c>
      <c r="B136" s="84" t="s">
        <v>277</v>
      </c>
      <c r="C136" s="78">
        <f>VLOOKUP(GroupVertices[[#This Row],[Vertex]],Vertices[],MATCH("ID",Vertices[[#Headers],[Vertex]:[Vertex Content Word Count]],0),FALSE)</f>
        <v>122</v>
      </c>
    </row>
    <row r="137" spans="1:3" ht="15">
      <c r="A137" s="78" t="s">
        <v>2049</v>
      </c>
      <c r="B137" s="84" t="s">
        <v>276</v>
      </c>
      <c r="C137" s="78">
        <f>VLOOKUP(GroupVertices[[#This Row],[Vertex]],Vertices[],MATCH("ID",Vertices[[#Headers],[Vertex]:[Vertex Content Word Count]],0),FALSE)</f>
        <v>131</v>
      </c>
    </row>
    <row r="138" spans="1:3" ht="15">
      <c r="A138" s="78" t="s">
        <v>2049</v>
      </c>
      <c r="B138" s="84" t="s">
        <v>273</v>
      </c>
      <c r="C138" s="78">
        <f>VLOOKUP(GroupVertices[[#This Row],[Vertex]],Vertices[],MATCH("ID",Vertices[[#Headers],[Vertex]:[Vertex Content Word Count]],0),FALSE)</f>
        <v>121</v>
      </c>
    </row>
    <row r="139" spans="1:3" ht="15">
      <c r="A139" s="78" t="s">
        <v>2050</v>
      </c>
      <c r="B139" s="84" t="s">
        <v>263</v>
      </c>
      <c r="C139" s="78">
        <f>VLOOKUP(GroupVertices[[#This Row],[Vertex]],Vertices[],MATCH("ID",Vertices[[#Headers],[Vertex]:[Vertex Content Word Count]],0),FALSE)</f>
        <v>68</v>
      </c>
    </row>
    <row r="140" spans="1:3" ht="15">
      <c r="A140" s="78" t="s">
        <v>2050</v>
      </c>
      <c r="B140" s="84" t="s">
        <v>262</v>
      </c>
      <c r="C140" s="78">
        <f>VLOOKUP(GroupVertices[[#This Row],[Vertex]],Vertices[],MATCH("ID",Vertices[[#Headers],[Vertex]:[Vertex Content Word Count]],0),FALSE)</f>
        <v>55</v>
      </c>
    </row>
    <row r="141" spans="1:3" ht="15">
      <c r="A141" s="78" t="s">
        <v>2050</v>
      </c>
      <c r="B141" s="84" t="s">
        <v>252</v>
      </c>
      <c r="C141" s="78">
        <f>VLOOKUP(GroupVertices[[#This Row],[Vertex]],Vertices[],MATCH("ID",Vertices[[#Headers],[Vertex]:[Vertex Content Word Count]],0),FALSE)</f>
        <v>56</v>
      </c>
    </row>
    <row r="142" spans="1:3" ht="15">
      <c r="A142" s="78" t="s">
        <v>2050</v>
      </c>
      <c r="B142" s="84" t="s">
        <v>251</v>
      </c>
      <c r="C142" s="78">
        <f>VLOOKUP(GroupVertices[[#This Row],[Vertex]],Vertices[],MATCH("ID",Vertices[[#Headers],[Vertex]:[Vertex Content Word Count]],0),FALSE)</f>
        <v>54</v>
      </c>
    </row>
    <row r="143" spans="1:3" ht="15">
      <c r="A143" s="78" t="s">
        <v>2051</v>
      </c>
      <c r="B143" s="84" t="s">
        <v>222</v>
      </c>
      <c r="C143" s="78">
        <f>VLOOKUP(GroupVertices[[#This Row],[Vertex]],Vertices[],MATCH("ID",Vertices[[#Headers],[Vertex]:[Vertex Content Word Count]],0),FALSE)</f>
        <v>20</v>
      </c>
    </row>
    <row r="144" spans="1:3" ht="15">
      <c r="A144" s="78" t="s">
        <v>2051</v>
      </c>
      <c r="B144" s="84" t="s">
        <v>221</v>
      </c>
      <c r="C144" s="78">
        <f>VLOOKUP(GroupVertices[[#This Row],[Vertex]],Vertices[],MATCH("ID",Vertices[[#Headers],[Vertex]:[Vertex Content Word Count]],0),FALSE)</f>
        <v>18</v>
      </c>
    </row>
    <row r="145" spans="1:3" ht="15">
      <c r="A145" s="78" t="s">
        <v>2051</v>
      </c>
      <c r="B145" s="84" t="s">
        <v>297</v>
      </c>
      <c r="C145" s="78">
        <f>VLOOKUP(GroupVertices[[#This Row],[Vertex]],Vertices[],MATCH("ID",Vertices[[#Headers],[Vertex]:[Vertex Content Word Count]],0),FALSE)</f>
        <v>19</v>
      </c>
    </row>
    <row r="146" spans="1:3" ht="15">
      <c r="A146" s="78" t="s">
        <v>2052</v>
      </c>
      <c r="B146" s="84" t="s">
        <v>217</v>
      </c>
      <c r="C146" s="78">
        <f>VLOOKUP(GroupVertices[[#This Row],[Vertex]],Vertices[],MATCH("ID",Vertices[[#Headers],[Vertex]:[Vertex Content Word Count]],0),FALSE)</f>
        <v>13</v>
      </c>
    </row>
    <row r="147" spans="1:3" ht="15">
      <c r="A147" s="78" t="s">
        <v>2052</v>
      </c>
      <c r="B147" s="84" t="s">
        <v>216</v>
      </c>
      <c r="C147" s="78">
        <f>VLOOKUP(GroupVertices[[#This Row],[Vertex]],Vertices[],MATCH("ID",Vertices[[#Headers],[Vertex]:[Vertex Content Word Count]],0),FALSE)</f>
        <v>12</v>
      </c>
    </row>
    <row r="148" spans="1:3" ht="15">
      <c r="A148" s="78" t="s">
        <v>2052</v>
      </c>
      <c r="B148" s="84" t="s">
        <v>215</v>
      </c>
      <c r="C148" s="78">
        <f>VLOOKUP(GroupVertices[[#This Row],[Vertex]],Vertices[],MATCH("ID",Vertices[[#Headers],[Vertex]:[Vertex Content Word Count]],0),FALSE)</f>
        <v>11</v>
      </c>
    </row>
    <row r="149" spans="1:3" ht="15">
      <c r="A149" s="78" t="s">
        <v>2053</v>
      </c>
      <c r="B149" s="84" t="s">
        <v>246</v>
      </c>
      <c r="C149" s="78">
        <f>VLOOKUP(GroupVertices[[#This Row],[Vertex]],Vertices[],MATCH("ID",Vertices[[#Headers],[Vertex]:[Vertex Content Word Count]],0),FALSE)</f>
        <v>46</v>
      </c>
    </row>
    <row r="150" spans="1:3" ht="15">
      <c r="A150" s="78" t="s">
        <v>2053</v>
      </c>
      <c r="B150" s="84" t="s">
        <v>298</v>
      </c>
      <c r="C150" s="78">
        <f>VLOOKUP(GroupVertices[[#This Row],[Vertex]],Vertices[],MATCH("ID",Vertices[[#Headers],[Vertex]:[Vertex Content Word Count]],0),FALSE)</f>
        <v>47</v>
      </c>
    </row>
    <row r="151" spans="1:3" ht="15">
      <c r="A151" s="78" t="s">
        <v>2054</v>
      </c>
      <c r="B151" s="84" t="s">
        <v>244</v>
      </c>
      <c r="C151" s="78">
        <f>VLOOKUP(GroupVertices[[#This Row],[Vertex]],Vertices[],MATCH("ID",Vertices[[#Headers],[Vertex]:[Vertex Content Word Count]],0),FALSE)</f>
        <v>44</v>
      </c>
    </row>
    <row r="152" spans="1:3" ht="15">
      <c r="A152" s="78" t="s">
        <v>2054</v>
      </c>
      <c r="B152" s="84" t="s">
        <v>243</v>
      </c>
      <c r="C152" s="78">
        <f>VLOOKUP(GroupVertices[[#This Row],[Vertex]],Vertices[],MATCH("ID",Vertices[[#Headers],[Vertex]:[Vertex Content Word Count]],0),FALSE)</f>
        <v>43</v>
      </c>
    </row>
    <row r="153" spans="1:3" ht="15">
      <c r="A153" s="78" t="s">
        <v>2055</v>
      </c>
      <c r="B153" s="84" t="s">
        <v>220</v>
      </c>
      <c r="C153" s="78">
        <f>VLOOKUP(GroupVertices[[#This Row],[Vertex]],Vertices[],MATCH("ID",Vertices[[#Headers],[Vertex]:[Vertex Content Word Count]],0),FALSE)</f>
        <v>16</v>
      </c>
    </row>
    <row r="154" spans="1:3" ht="15">
      <c r="A154" s="78" t="s">
        <v>2055</v>
      </c>
      <c r="B154" s="84" t="s">
        <v>296</v>
      </c>
      <c r="C154"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2753</v>
      </c>
      <c r="B2" s="34" t="s">
        <v>2002</v>
      </c>
      <c r="D2" s="31">
        <f>MIN(Vertices[Degree])</f>
        <v>0</v>
      </c>
      <c r="E2" s="3">
        <f>COUNTIF(Vertices[Degree],"&gt;= "&amp;D2)-COUNTIF(Vertices[Degree],"&gt;="&amp;D3)</f>
        <v>0</v>
      </c>
      <c r="F2" s="37">
        <f>MIN(Vertices[In-Degree])</f>
        <v>0</v>
      </c>
      <c r="G2" s="38">
        <f>COUNTIF(Vertices[In-Degree],"&gt;= "&amp;F2)-COUNTIF(Vertices[In-Degree],"&gt;="&amp;F3)</f>
        <v>53</v>
      </c>
      <c r="H2" s="37">
        <f>MIN(Vertices[Out-Degree])</f>
        <v>0</v>
      </c>
      <c r="I2" s="38">
        <f>COUNTIF(Vertices[Out-Degree],"&gt;= "&amp;H2)-COUNTIF(Vertices[Out-Degree],"&gt;="&amp;H3)</f>
        <v>128</v>
      </c>
      <c r="J2" s="37">
        <f>MIN(Vertices[Betweenness Centrality])</f>
        <v>0</v>
      </c>
      <c r="K2" s="38">
        <f>COUNTIF(Vertices[Betweenness Centrality],"&gt;= "&amp;J2)-COUNTIF(Vertices[Betweenness Centrality],"&gt;="&amp;J3)</f>
        <v>142</v>
      </c>
      <c r="L2" s="37">
        <f>MIN(Vertices[Closeness Centrality])</f>
        <v>0</v>
      </c>
      <c r="M2" s="38">
        <f>COUNTIF(Vertices[Closeness Centrality],"&gt;= "&amp;L2)-COUNTIF(Vertices[Closeness Centrality],"&gt;="&amp;L3)</f>
        <v>133</v>
      </c>
      <c r="N2" s="37">
        <f>MIN(Vertices[Eigenvector Centrality])</f>
        <v>0</v>
      </c>
      <c r="O2" s="38">
        <f>COUNTIF(Vertices[Eigenvector Centrality],"&gt;= "&amp;N2)-COUNTIF(Vertices[Eigenvector Centrality],"&gt;="&amp;N3)</f>
        <v>57</v>
      </c>
      <c r="P2" s="37">
        <f>MIN(Vertices[PageRank])</f>
        <v>0</v>
      </c>
      <c r="Q2" s="38">
        <f>COUNTIF(Vertices[PageRank],"&gt;= "&amp;P2)-COUNTIF(Vertices[PageRank],"&gt;="&amp;P3)</f>
        <v>79</v>
      </c>
      <c r="R2" s="37">
        <f>MIN(Vertices[Clustering Coefficient])</f>
        <v>0</v>
      </c>
      <c r="S2" s="43">
        <f>COUNTIF(Vertices[Clustering Coefficient],"&gt;= "&amp;R2)-COUNTIF(Vertices[Clustering Coefficient],"&gt;="&amp;R3)</f>
        <v>111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1.1454545454545455</v>
      </c>
      <c r="I3" s="40">
        <f>COUNTIF(Vertices[Out-Degree],"&gt;= "&amp;H3)-COUNTIF(Vertices[Out-Degree],"&gt;="&amp;H4)</f>
        <v>16</v>
      </c>
      <c r="J3" s="39">
        <f aca="true" t="shared" si="4" ref="J3:J26">J2+($J$57-$J$2)/BinDivisor</f>
        <v>233.33636363636364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0.0017161272727272726</v>
      </c>
      <c r="O3" s="40">
        <f>COUNTIF(Vertices[Eigenvector Centrality],"&gt;= "&amp;N3)-COUNTIF(Vertices[Eigenvector Centrality],"&gt;="&amp;N4)</f>
        <v>17</v>
      </c>
      <c r="P3" s="39">
        <f aca="true" t="shared" si="7" ref="P3:P26">P2+($P$57-$P$2)/BinDivisor</f>
        <v>0.5171321454545454</v>
      </c>
      <c r="Q3" s="40">
        <f>COUNTIF(Vertices[PageRank],"&gt;= "&amp;P3)-COUNTIF(Vertices[PageRank],"&gt;="&amp;P4)</f>
        <v>54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153</v>
      </c>
      <c r="D4" s="32">
        <f t="shared" si="1"/>
        <v>0</v>
      </c>
      <c r="E4" s="3">
        <f>COUNTIF(Vertices[Degree],"&gt;= "&amp;D4)-COUNTIF(Vertices[Degree],"&gt;="&amp;D5)</f>
        <v>0</v>
      </c>
      <c r="F4" s="37">
        <f t="shared" si="2"/>
        <v>0.6181818181818182</v>
      </c>
      <c r="G4" s="38">
        <f>COUNTIF(Vertices[In-Degree],"&gt;= "&amp;F4)-COUNTIF(Vertices[In-Degree],"&gt;="&amp;F5)</f>
        <v>0</v>
      </c>
      <c r="H4" s="37">
        <f t="shared" si="3"/>
        <v>2.290909090909091</v>
      </c>
      <c r="I4" s="38">
        <f>COUNTIF(Vertices[Out-Degree],"&gt;= "&amp;H4)-COUNTIF(Vertices[Out-Degree],"&gt;="&amp;H5)</f>
        <v>1</v>
      </c>
      <c r="J4" s="37">
        <f t="shared" si="4"/>
        <v>466.6727272727273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0.0034322545454545453</v>
      </c>
      <c r="O4" s="38">
        <f>COUNTIF(Vertices[Eigenvector Centrality],"&gt;= "&amp;N4)-COUNTIF(Vertices[Eigenvector Centrality],"&gt;="&amp;N5)</f>
        <v>0</v>
      </c>
      <c r="P4" s="37">
        <f t="shared" si="7"/>
        <v>1.0342642909090909</v>
      </c>
      <c r="Q4" s="38">
        <f>COUNTIF(Vertices[PageRank],"&gt;= "&amp;P4)-COUNTIF(Vertices[PageRank],"&gt;="&amp;P5)</f>
        <v>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0.9272727272727272</v>
      </c>
      <c r="G5" s="40">
        <f>COUNTIF(Vertices[In-Degree],"&gt;= "&amp;F5)-COUNTIF(Vertices[In-Degree],"&gt;="&amp;F6)</f>
        <v>70</v>
      </c>
      <c r="H5" s="39">
        <f t="shared" si="3"/>
        <v>3.4363636363636365</v>
      </c>
      <c r="I5" s="40">
        <f>COUNTIF(Vertices[Out-Degree],"&gt;= "&amp;H5)-COUNTIF(Vertices[Out-Degree],"&gt;="&amp;H6)</f>
        <v>4</v>
      </c>
      <c r="J5" s="39">
        <f t="shared" si="4"/>
        <v>700.0090909090909</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0.005148381818181818</v>
      </c>
      <c r="O5" s="40">
        <f>COUNTIF(Vertices[Eigenvector Centrality],"&gt;= "&amp;N5)-COUNTIF(Vertices[Eigenvector Centrality],"&gt;="&amp;N6)</f>
        <v>0</v>
      </c>
      <c r="P5" s="39">
        <f t="shared" si="7"/>
        <v>1.5513964363636363</v>
      </c>
      <c r="Q5" s="40">
        <f>COUNTIF(Vertices[PageRank],"&gt;= "&amp;P5)-COUNTIF(Vertices[PageRank],"&gt;="&amp;P6)</f>
        <v>1</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156</v>
      </c>
      <c r="D6" s="32">
        <f t="shared" si="1"/>
        <v>0</v>
      </c>
      <c r="E6" s="3">
        <f>COUNTIF(Vertices[Degree],"&gt;= "&amp;D6)-COUNTIF(Vertices[Degree],"&gt;="&amp;D7)</f>
        <v>0</v>
      </c>
      <c r="F6" s="37">
        <f t="shared" si="2"/>
        <v>1.2363636363636363</v>
      </c>
      <c r="G6" s="38">
        <f>COUNTIF(Vertices[In-Degree],"&gt;= "&amp;F6)-COUNTIF(Vertices[In-Degree],"&gt;="&amp;F7)</f>
        <v>0</v>
      </c>
      <c r="H6" s="37">
        <f t="shared" si="3"/>
        <v>4.581818181818182</v>
      </c>
      <c r="I6" s="38">
        <f>COUNTIF(Vertices[Out-Degree],"&gt;= "&amp;H6)-COUNTIF(Vertices[Out-Degree],"&gt;="&amp;H7)</f>
        <v>0</v>
      </c>
      <c r="J6" s="37">
        <f t="shared" si="4"/>
        <v>933.3454545454546</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0.0068645090909090906</v>
      </c>
      <c r="O6" s="38">
        <f>COUNTIF(Vertices[Eigenvector Centrality],"&gt;= "&amp;N6)-COUNTIF(Vertices[Eigenvector Centrality],"&gt;="&amp;N7)</f>
        <v>1</v>
      </c>
      <c r="P6" s="37">
        <f t="shared" si="7"/>
        <v>2.0685285818181818</v>
      </c>
      <c r="Q6" s="38">
        <f>COUNTIF(Vertices[PageRank],"&gt;= "&amp;P6)-COUNTIF(Vertices[PageRank],"&gt;="&amp;P7)</f>
        <v>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97</v>
      </c>
      <c r="D7" s="32">
        <f t="shared" si="1"/>
        <v>0</v>
      </c>
      <c r="E7" s="3">
        <f>COUNTIF(Vertices[Degree],"&gt;= "&amp;D7)-COUNTIF(Vertices[Degree],"&gt;="&amp;D8)</f>
        <v>0</v>
      </c>
      <c r="F7" s="39">
        <f t="shared" si="2"/>
        <v>1.5454545454545454</v>
      </c>
      <c r="G7" s="40">
        <f>COUNTIF(Vertices[In-Degree],"&gt;= "&amp;F7)-COUNTIF(Vertices[In-Degree],"&gt;="&amp;F8)</f>
        <v>0</v>
      </c>
      <c r="H7" s="39">
        <f t="shared" si="3"/>
        <v>5.7272727272727275</v>
      </c>
      <c r="I7" s="40">
        <f>COUNTIF(Vertices[Out-Degree],"&gt;= "&amp;H7)-COUNTIF(Vertices[Out-Degree],"&gt;="&amp;H8)</f>
        <v>0</v>
      </c>
      <c r="J7" s="39">
        <f t="shared" si="4"/>
        <v>1166.6818181818182</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0.008580636363636363</v>
      </c>
      <c r="O7" s="40">
        <f>COUNTIF(Vertices[Eigenvector Centrality],"&gt;= "&amp;N7)-COUNTIF(Vertices[Eigenvector Centrality],"&gt;="&amp;N8)</f>
        <v>54</v>
      </c>
      <c r="P7" s="39">
        <f t="shared" si="7"/>
        <v>2.585660727272727</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253</v>
      </c>
      <c r="D8" s="32">
        <f t="shared" si="1"/>
        <v>0</v>
      </c>
      <c r="E8" s="3">
        <f>COUNTIF(Vertices[Degree],"&gt;= "&amp;D8)-COUNTIF(Vertices[Degree],"&gt;="&amp;D9)</f>
        <v>0</v>
      </c>
      <c r="F8" s="37">
        <f t="shared" si="2"/>
        <v>1.8545454545454545</v>
      </c>
      <c r="G8" s="38">
        <f>COUNTIF(Vertices[In-Degree],"&gt;= "&amp;F8)-COUNTIF(Vertices[In-Degree],"&gt;="&amp;F9)</f>
        <v>18</v>
      </c>
      <c r="H8" s="37">
        <f t="shared" si="3"/>
        <v>6.872727272727273</v>
      </c>
      <c r="I8" s="38">
        <f>COUNTIF(Vertices[Out-Degree],"&gt;= "&amp;H8)-COUNTIF(Vertices[Out-Degree],"&gt;="&amp;H9)</f>
        <v>1</v>
      </c>
      <c r="J8" s="37">
        <f t="shared" si="4"/>
        <v>1400.0181818181818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0.010296763636363636</v>
      </c>
      <c r="O8" s="38">
        <f>COUNTIF(Vertices[Eigenvector Centrality],"&gt;= "&amp;N8)-COUNTIF(Vertices[Eigenvector Centrality],"&gt;="&amp;N9)</f>
        <v>12</v>
      </c>
      <c r="P8" s="37">
        <f t="shared" si="7"/>
        <v>3.1027928727272727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2.1636363636363636</v>
      </c>
      <c r="G9" s="40">
        <f>COUNTIF(Vertices[In-Degree],"&gt;= "&amp;F9)-COUNTIF(Vertices[In-Degree],"&gt;="&amp;F10)</f>
        <v>0</v>
      </c>
      <c r="H9" s="39">
        <f t="shared" si="3"/>
        <v>8.01818181818182</v>
      </c>
      <c r="I9" s="40">
        <f>COUNTIF(Vertices[Out-Degree],"&gt;= "&amp;H9)-COUNTIF(Vertices[Out-Degree],"&gt;="&amp;H10)</f>
        <v>1</v>
      </c>
      <c r="J9" s="39">
        <f t="shared" si="4"/>
        <v>1633.3545454545454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0.012012890909090908</v>
      </c>
      <c r="O9" s="40">
        <f>COUNTIF(Vertices[Eigenvector Centrality],"&gt;= "&amp;N9)-COUNTIF(Vertices[Eigenvector Centrality],"&gt;="&amp;N10)</f>
        <v>3</v>
      </c>
      <c r="P9" s="39">
        <f t="shared" si="7"/>
        <v>3.619925018181818</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2754</v>
      </c>
      <c r="B10" s="34">
        <v>3</v>
      </c>
      <c r="D10" s="32">
        <f t="shared" si="1"/>
        <v>0</v>
      </c>
      <c r="E10" s="3">
        <f>COUNTIF(Vertices[Degree],"&gt;= "&amp;D10)-COUNTIF(Vertices[Degree],"&gt;="&amp;D11)</f>
        <v>0</v>
      </c>
      <c r="F10" s="37">
        <f t="shared" si="2"/>
        <v>2.4727272727272727</v>
      </c>
      <c r="G10" s="38">
        <f>COUNTIF(Vertices[In-Degree],"&gt;= "&amp;F10)-COUNTIF(Vertices[In-Degree],"&gt;="&amp;F11)</f>
        <v>0</v>
      </c>
      <c r="H10" s="37">
        <f t="shared" si="3"/>
        <v>9.163636363636364</v>
      </c>
      <c r="I10" s="38">
        <f>COUNTIF(Vertices[Out-Degree],"&gt;= "&amp;H10)-COUNTIF(Vertices[Out-Degree],"&gt;="&amp;H11)</f>
        <v>0</v>
      </c>
      <c r="J10" s="37">
        <f t="shared" si="4"/>
        <v>1866.690909090909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0.013729018181818181</v>
      </c>
      <c r="O10" s="38">
        <f>COUNTIF(Vertices[Eigenvector Centrality],"&gt;= "&amp;N10)-COUNTIF(Vertices[Eigenvector Centrality],"&gt;="&amp;N11)</f>
        <v>5</v>
      </c>
      <c r="P10" s="37">
        <f t="shared" si="7"/>
        <v>4.1370571636363636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2.7818181818181817</v>
      </c>
      <c r="G11" s="40">
        <f>COUNTIF(Vertices[In-Degree],"&gt;= "&amp;F11)-COUNTIF(Vertices[In-Degree],"&gt;="&amp;F12)</f>
        <v>3</v>
      </c>
      <c r="H11" s="39">
        <f t="shared" si="3"/>
        <v>10.309090909090909</v>
      </c>
      <c r="I11" s="40">
        <f>COUNTIF(Vertices[Out-Degree],"&gt;= "&amp;H11)-COUNTIF(Vertices[Out-Degree],"&gt;="&amp;H12)</f>
        <v>1</v>
      </c>
      <c r="J11" s="39">
        <f t="shared" si="4"/>
        <v>2100.0272727272727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0.015445145454545454</v>
      </c>
      <c r="O11" s="40">
        <f>COUNTIF(Vertices[Eigenvector Centrality],"&gt;= "&amp;N11)-COUNTIF(Vertices[Eigenvector Centrality],"&gt;="&amp;N12)</f>
        <v>1</v>
      </c>
      <c r="P11" s="39">
        <f t="shared" si="7"/>
        <v>4.654189309090909</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41</v>
      </c>
      <c r="D12" s="32">
        <f t="shared" si="1"/>
        <v>0</v>
      </c>
      <c r="E12" s="3">
        <f>COUNTIF(Vertices[Degree],"&gt;= "&amp;D12)-COUNTIF(Vertices[Degree],"&gt;="&amp;D13)</f>
        <v>0</v>
      </c>
      <c r="F12" s="37">
        <f t="shared" si="2"/>
        <v>3.090909090909091</v>
      </c>
      <c r="G12" s="38">
        <f>COUNTIF(Vertices[In-Degree],"&gt;= "&amp;F12)-COUNTIF(Vertices[In-Degree],"&gt;="&amp;F13)</f>
        <v>0</v>
      </c>
      <c r="H12" s="37">
        <f t="shared" si="3"/>
        <v>11.454545454545453</v>
      </c>
      <c r="I12" s="38">
        <f>COUNTIF(Vertices[Out-Degree],"&gt;= "&amp;H12)-COUNTIF(Vertices[Out-Degree],"&gt;="&amp;H13)</f>
        <v>0</v>
      </c>
      <c r="J12" s="37">
        <f t="shared" si="4"/>
        <v>2333.3636363636365</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0.017161272727272726</v>
      </c>
      <c r="O12" s="38">
        <f>COUNTIF(Vertices[Eigenvector Centrality],"&gt;= "&amp;N12)-COUNTIF(Vertices[Eigenvector Centrality],"&gt;="&amp;N13)</f>
        <v>1</v>
      </c>
      <c r="P12" s="37">
        <f t="shared" si="7"/>
        <v>5.171321454545454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364</v>
      </c>
      <c r="B13" s="34">
        <v>203</v>
      </c>
      <c r="D13" s="32">
        <f t="shared" si="1"/>
        <v>0</v>
      </c>
      <c r="E13" s="3">
        <f>COUNTIF(Vertices[Degree],"&gt;= "&amp;D13)-COUNTIF(Vertices[Degree],"&gt;="&amp;D14)</f>
        <v>0</v>
      </c>
      <c r="F13" s="39">
        <f t="shared" si="2"/>
        <v>3.4</v>
      </c>
      <c r="G13" s="40">
        <f>COUNTIF(Vertices[In-Degree],"&gt;= "&amp;F13)-COUNTIF(Vertices[In-Degree],"&gt;="&amp;F14)</f>
        <v>0</v>
      </c>
      <c r="H13" s="39">
        <f t="shared" si="3"/>
        <v>12.599999999999998</v>
      </c>
      <c r="I13" s="40">
        <f>COUNTIF(Vertices[Out-Degree],"&gt;= "&amp;H13)-COUNTIF(Vertices[Out-Degree],"&gt;="&amp;H14)</f>
        <v>0</v>
      </c>
      <c r="J13" s="39">
        <f t="shared" si="4"/>
        <v>2566.7000000000003</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0.0188774</v>
      </c>
      <c r="O13" s="40">
        <f>COUNTIF(Vertices[Eigenvector Centrality],"&gt;= "&amp;N13)-COUNTIF(Vertices[Eigenvector Centrality],"&gt;="&amp;N14)</f>
        <v>0</v>
      </c>
      <c r="P13" s="39">
        <f t="shared" si="7"/>
        <v>5.6884536</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365</v>
      </c>
      <c r="B14" s="34">
        <v>9</v>
      </c>
      <c r="D14" s="32">
        <f t="shared" si="1"/>
        <v>0</v>
      </c>
      <c r="E14" s="3">
        <f>COUNTIF(Vertices[Degree],"&gt;= "&amp;D14)-COUNTIF(Vertices[Degree],"&gt;="&amp;D15)</f>
        <v>0</v>
      </c>
      <c r="F14" s="37">
        <f t="shared" si="2"/>
        <v>3.709090909090909</v>
      </c>
      <c r="G14" s="38">
        <f>COUNTIF(Vertices[In-Degree],"&gt;= "&amp;F14)-COUNTIF(Vertices[In-Degree],"&gt;="&amp;F15)</f>
        <v>3</v>
      </c>
      <c r="H14" s="37">
        <f t="shared" si="3"/>
        <v>13.745454545454542</v>
      </c>
      <c r="I14" s="38">
        <f>COUNTIF(Vertices[Out-Degree],"&gt;= "&amp;H14)-COUNTIF(Vertices[Out-Degree],"&gt;="&amp;H15)</f>
        <v>0</v>
      </c>
      <c r="J14" s="37">
        <f t="shared" si="4"/>
        <v>2800.036363636364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0.02059352727272727</v>
      </c>
      <c r="O14" s="38">
        <f>COUNTIF(Vertices[Eigenvector Centrality],"&gt;= "&amp;N14)-COUNTIF(Vertices[Eigenvector Centrality],"&gt;="&amp;N15)</f>
        <v>0</v>
      </c>
      <c r="P14" s="37">
        <f t="shared" si="7"/>
        <v>6.205585745454545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4.018181818181818</v>
      </c>
      <c r="G15" s="40">
        <f>COUNTIF(Vertices[In-Degree],"&gt;= "&amp;F15)-COUNTIF(Vertices[In-Degree],"&gt;="&amp;F16)</f>
        <v>0</v>
      </c>
      <c r="H15" s="39">
        <f t="shared" si="3"/>
        <v>14.890909090909087</v>
      </c>
      <c r="I15" s="40">
        <f>COUNTIF(Vertices[Out-Degree],"&gt;= "&amp;H15)-COUNTIF(Vertices[Out-Degree],"&gt;="&amp;H16)</f>
        <v>0</v>
      </c>
      <c r="J15" s="39">
        <f t="shared" si="4"/>
        <v>3033.372727272728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0.022309654545454544</v>
      </c>
      <c r="O15" s="40">
        <f>COUNTIF(Vertices[Eigenvector Centrality],"&gt;= "&amp;N15)-COUNTIF(Vertices[Eigenvector Centrality],"&gt;="&amp;N16)</f>
        <v>1</v>
      </c>
      <c r="P15" s="39">
        <f t="shared" si="7"/>
        <v>6.722717890909091</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41</v>
      </c>
      <c r="D16" s="32">
        <f t="shared" si="1"/>
        <v>0</v>
      </c>
      <c r="E16" s="3">
        <f>COUNTIF(Vertices[Degree],"&gt;= "&amp;D16)-COUNTIF(Vertices[Degree],"&gt;="&amp;D17)</f>
        <v>0</v>
      </c>
      <c r="F16" s="37">
        <f t="shared" si="2"/>
        <v>4.327272727272726</v>
      </c>
      <c r="G16" s="38">
        <f>COUNTIF(Vertices[In-Degree],"&gt;= "&amp;F16)-COUNTIF(Vertices[In-Degree],"&gt;="&amp;F17)</f>
        <v>0</v>
      </c>
      <c r="H16" s="37">
        <f t="shared" si="3"/>
        <v>16.03636363636363</v>
      </c>
      <c r="I16" s="38">
        <f>COUNTIF(Vertices[Out-Degree],"&gt;= "&amp;H16)-COUNTIF(Vertices[Out-Degree],"&gt;="&amp;H17)</f>
        <v>0</v>
      </c>
      <c r="J16" s="37">
        <f t="shared" si="4"/>
        <v>3266.7090909090916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0.024025781818181817</v>
      </c>
      <c r="O16" s="38">
        <f>COUNTIF(Vertices[Eigenvector Centrality],"&gt;= "&amp;N16)-COUNTIF(Vertices[Eigenvector Centrality],"&gt;="&amp;N17)</f>
        <v>0</v>
      </c>
      <c r="P16" s="37">
        <f t="shared" si="7"/>
        <v>7.239850036363636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4.636363636363635</v>
      </c>
      <c r="G17" s="40">
        <f>COUNTIF(Vertices[In-Degree],"&gt;= "&amp;F17)-COUNTIF(Vertices[In-Degree],"&gt;="&amp;F18)</f>
        <v>0</v>
      </c>
      <c r="H17" s="39">
        <f t="shared" si="3"/>
        <v>17.181818181818176</v>
      </c>
      <c r="I17" s="40">
        <f>COUNTIF(Vertices[Out-Degree],"&gt;= "&amp;H17)-COUNTIF(Vertices[Out-Degree],"&gt;="&amp;H18)</f>
        <v>0</v>
      </c>
      <c r="J17" s="39">
        <f t="shared" si="4"/>
        <v>3500.0454545454554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0.02574190909090909</v>
      </c>
      <c r="O17" s="40">
        <f>COUNTIF(Vertices[Eigenvector Centrality],"&gt;= "&amp;N17)-COUNTIF(Vertices[Eigenvector Centrality],"&gt;="&amp;N18)</f>
        <v>0</v>
      </c>
      <c r="P17" s="39">
        <f t="shared" si="7"/>
        <v>7.756982181818182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0.011627906976744186</v>
      </c>
      <c r="D18" s="32">
        <f t="shared" si="1"/>
        <v>0</v>
      </c>
      <c r="E18" s="3">
        <f>COUNTIF(Vertices[Degree],"&gt;= "&amp;D18)-COUNTIF(Vertices[Degree],"&gt;="&amp;D19)</f>
        <v>0</v>
      </c>
      <c r="F18" s="37">
        <f t="shared" si="2"/>
        <v>4.9454545454545435</v>
      </c>
      <c r="G18" s="38">
        <f>COUNTIF(Vertices[In-Degree],"&gt;= "&amp;F18)-COUNTIF(Vertices[In-Degree],"&gt;="&amp;F19)</f>
        <v>1</v>
      </c>
      <c r="H18" s="37">
        <f t="shared" si="3"/>
        <v>18.32727272727272</v>
      </c>
      <c r="I18" s="38">
        <f>COUNTIF(Vertices[Out-Degree],"&gt;= "&amp;H18)-COUNTIF(Vertices[Out-Degree],"&gt;="&amp;H19)</f>
        <v>0</v>
      </c>
      <c r="J18" s="37">
        <f t="shared" si="4"/>
        <v>3733.381818181819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0.027458036363636362</v>
      </c>
      <c r="O18" s="38">
        <f>COUNTIF(Vertices[Eigenvector Centrality],"&gt;= "&amp;N18)-COUNTIF(Vertices[Eigenvector Centrality],"&gt;="&amp;N19)</f>
        <v>0</v>
      </c>
      <c r="P18" s="37">
        <f t="shared" si="7"/>
        <v>8.274114327272727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0.022988505747126436</v>
      </c>
      <c r="D19" s="32">
        <f t="shared" si="1"/>
        <v>0</v>
      </c>
      <c r="E19" s="3">
        <f>COUNTIF(Vertices[Degree],"&gt;= "&amp;D19)-COUNTIF(Vertices[Degree],"&gt;="&amp;D20)</f>
        <v>0</v>
      </c>
      <c r="F19" s="39">
        <f t="shared" si="2"/>
        <v>5.254545454545452</v>
      </c>
      <c r="G19" s="40">
        <f>COUNTIF(Vertices[In-Degree],"&gt;= "&amp;F19)-COUNTIF(Vertices[In-Degree],"&gt;="&amp;F20)</f>
        <v>0</v>
      </c>
      <c r="H19" s="39">
        <f t="shared" si="3"/>
        <v>19.472727272727266</v>
      </c>
      <c r="I19" s="40">
        <f>COUNTIF(Vertices[Out-Degree],"&gt;= "&amp;H19)-COUNTIF(Vertices[Out-Degree],"&gt;="&amp;H20)</f>
        <v>0</v>
      </c>
      <c r="J19" s="39">
        <f t="shared" si="4"/>
        <v>3966.718181818183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0.029174163636363635</v>
      </c>
      <c r="O19" s="40">
        <f>COUNTIF(Vertices[Eigenvector Centrality],"&gt;= "&amp;N19)-COUNTIF(Vertices[Eigenvector Centrality],"&gt;="&amp;N20)</f>
        <v>0</v>
      </c>
      <c r="P19" s="39">
        <f t="shared" si="7"/>
        <v>8.791246472727273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5.563636363636361</v>
      </c>
      <c r="G20" s="38">
        <f>COUNTIF(Vertices[In-Degree],"&gt;= "&amp;F20)-COUNTIF(Vertices[In-Degree],"&gt;="&amp;F21)</f>
        <v>0</v>
      </c>
      <c r="H20" s="37">
        <f t="shared" si="3"/>
        <v>20.61818181818181</v>
      </c>
      <c r="I20" s="38">
        <f>COUNTIF(Vertices[Out-Degree],"&gt;= "&amp;H20)-COUNTIF(Vertices[Out-Degree],"&gt;="&amp;H21)</f>
        <v>0</v>
      </c>
      <c r="J20" s="37">
        <f t="shared" si="4"/>
        <v>4200.054545454546</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0.030890290909090908</v>
      </c>
      <c r="O20" s="38">
        <f>COUNTIF(Vertices[Eigenvector Centrality],"&gt;= "&amp;N20)-COUNTIF(Vertices[Eigenvector Centrality],"&gt;="&amp;N21)</f>
        <v>0</v>
      </c>
      <c r="P20" s="37">
        <f t="shared" si="7"/>
        <v>9.30837861818182</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21</v>
      </c>
      <c r="D21" s="32">
        <f t="shared" si="1"/>
        <v>0</v>
      </c>
      <c r="E21" s="3">
        <f>COUNTIF(Vertices[Degree],"&gt;= "&amp;D21)-COUNTIF(Vertices[Degree],"&gt;="&amp;D22)</f>
        <v>0</v>
      </c>
      <c r="F21" s="39">
        <f t="shared" si="2"/>
        <v>5.8727272727272695</v>
      </c>
      <c r="G21" s="40">
        <f>COUNTIF(Vertices[In-Degree],"&gt;= "&amp;F21)-COUNTIF(Vertices[In-Degree],"&gt;="&amp;F22)</f>
        <v>1</v>
      </c>
      <c r="H21" s="39">
        <f t="shared" si="3"/>
        <v>21.763636363636355</v>
      </c>
      <c r="I21" s="40">
        <f>COUNTIF(Vertices[Out-Degree],"&gt;= "&amp;H21)-COUNTIF(Vertices[Out-Degree],"&gt;="&amp;H22)</f>
        <v>0</v>
      </c>
      <c r="J21" s="39">
        <f t="shared" si="4"/>
        <v>4433.39090909091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0.032606418181818184</v>
      </c>
      <c r="O21" s="40">
        <f>COUNTIF(Vertices[Eigenvector Centrality],"&gt;= "&amp;N21)-COUNTIF(Vertices[Eigenvector Centrality],"&gt;="&amp;N22)</f>
        <v>0</v>
      </c>
      <c r="P21" s="39">
        <f t="shared" si="7"/>
        <v>9.825510763636366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6.181818181818178</v>
      </c>
      <c r="G22" s="38">
        <f>COUNTIF(Vertices[In-Degree],"&gt;= "&amp;F22)-COUNTIF(Vertices[In-Degree],"&gt;="&amp;F23)</f>
        <v>0</v>
      </c>
      <c r="H22" s="37">
        <f t="shared" si="3"/>
        <v>22.9090909090909</v>
      </c>
      <c r="I22" s="38">
        <f>COUNTIF(Vertices[Out-Degree],"&gt;= "&amp;H22)-COUNTIF(Vertices[Out-Degree],"&gt;="&amp;H23)</f>
        <v>0</v>
      </c>
      <c r="J22" s="37">
        <f t="shared" si="4"/>
        <v>4666.727272727274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0.03432254545454545</v>
      </c>
      <c r="O22" s="38">
        <f>COUNTIF(Vertices[Eigenvector Centrality],"&gt;= "&amp;N22)-COUNTIF(Vertices[Eigenvector Centrality],"&gt;="&amp;N23)</f>
        <v>0</v>
      </c>
      <c r="P22" s="37">
        <f t="shared" si="7"/>
        <v>10.342642909090912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6.490909090909087</v>
      </c>
      <c r="G23" s="40">
        <f>COUNTIF(Vertices[In-Degree],"&gt;= "&amp;F23)-COUNTIF(Vertices[In-Degree],"&gt;="&amp;F24)</f>
        <v>0</v>
      </c>
      <c r="H23" s="39">
        <f t="shared" si="3"/>
        <v>24.054545454545444</v>
      </c>
      <c r="I23" s="40">
        <f>COUNTIF(Vertices[Out-Degree],"&gt;= "&amp;H23)-COUNTIF(Vertices[Out-Degree],"&gt;="&amp;H24)</f>
        <v>0</v>
      </c>
      <c r="J23" s="39">
        <f t="shared" si="4"/>
        <v>4900.063636363638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0.03603867272727272</v>
      </c>
      <c r="O23" s="40">
        <f>COUNTIF(Vertices[Eigenvector Centrality],"&gt;= "&amp;N23)-COUNTIF(Vertices[Eigenvector Centrality],"&gt;="&amp;N24)</f>
        <v>0</v>
      </c>
      <c r="P23" s="39">
        <f t="shared" si="7"/>
        <v>10.859775054545459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213</v>
      </c>
      <c r="D24" s="32">
        <f t="shared" si="1"/>
        <v>0</v>
      </c>
      <c r="E24" s="3">
        <f>COUNTIF(Vertices[Degree],"&gt;= "&amp;D24)-COUNTIF(Vertices[Degree],"&gt;="&amp;D25)</f>
        <v>0</v>
      </c>
      <c r="F24" s="37">
        <f t="shared" si="2"/>
        <v>6.799999999999995</v>
      </c>
      <c r="G24" s="38">
        <f>COUNTIF(Vertices[In-Degree],"&gt;= "&amp;F24)-COUNTIF(Vertices[In-Degree],"&gt;="&amp;F25)</f>
        <v>0</v>
      </c>
      <c r="H24" s="37">
        <f t="shared" si="3"/>
        <v>25.19999999999999</v>
      </c>
      <c r="I24" s="38">
        <f>COUNTIF(Vertices[Out-Degree],"&gt;= "&amp;H24)-COUNTIF(Vertices[Out-Degree],"&gt;="&amp;H25)</f>
        <v>0</v>
      </c>
      <c r="J24" s="37">
        <f t="shared" si="4"/>
        <v>5133.4000000000015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0.03775479999999999</v>
      </c>
      <c r="O24" s="38">
        <f>COUNTIF(Vertices[Eigenvector Centrality],"&gt;= "&amp;N24)-COUNTIF(Vertices[Eigenvector Centrality],"&gt;="&amp;N25)</f>
        <v>0</v>
      </c>
      <c r="P24" s="37">
        <f t="shared" si="7"/>
        <v>11.376907200000005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7.109090909090904</v>
      </c>
      <c r="G25" s="40">
        <f>COUNTIF(Vertices[In-Degree],"&gt;= "&amp;F25)-COUNTIF(Vertices[In-Degree],"&gt;="&amp;F26)</f>
        <v>0</v>
      </c>
      <c r="H25" s="39">
        <f t="shared" si="3"/>
        <v>26.345454545454533</v>
      </c>
      <c r="I25" s="40">
        <f>COUNTIF(Vertices[Out-Degree],"&gt;= "&amp;H25)-COUNTIF(Vertices[Out-Degree],"&gt;="&amp;H26)</f>
        <v>0</v>
      </c>
      <c r="J25" s="39">
        <f t="shared" si="4"/>
        <v>5366.736363636365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0.03947092727272726</v>
      </c>
      <c r="O25" s="40">
        <f>COUNTIF(Vertices[Eigenvector Centrality],"&gt;= "&amp;N25)-COUNTIF(Vertices[Eigenvector Centrality],"&gt;="&amp;N26)</f>
        <v>0</v>
      </c>
      <c r="P25" s="39">
        <f t="shared" si="7"/>
        <v>11.894039345454551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7.418181818181813</v>
      </c>
      <c r="G26" s="38">
        <f>COUNTIF(Vertices[In-Degree],"&gt;= "&amp;F26)-COUNTIF(Vertices[In-Degree],"&gt;="&amp;F28)</f>
        <v>0</v>
      </c>
      <c r="H26" s="37">
        <f t="shared" si="3"/>
        <v>27.490909090909078</v>
      </c>
      <c r="I26" s="38">
        <f>COUNTIF(Vertices[Out-Degree],"&gt;= "&amp;H26)-COUNTIF(Vertices[Out-Degree],"&gt;="&amp;H28)</f>
        <v>0</v>
      </c>
      <c r="J26" s="37">
        <f t="shared" si="4"/>
        <v>5600.072727272729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0.04118705454545453</v>
      </c>
      <c r="O26" s="38">
        <f>COUNTIF(Vertices[Eigenvector Centrality],"&gt;= "&amp;N26)-COUNTIF(Vertices[Eigenvector Centrality],"&gt;="&amp;N28)</f>
        <v>0</v>
      </c>
      <c r="P26" s="37">
        <f t="shared" si="7"/>
        <v>12.411171490909098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2.704159</v>
      </c>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7.727272727272721</v>
      </c>
      <c r="G28" s="40">
        <f>COUNTIF(Vertices[In-Degree],"&gt;= "&amp;F28)-COUNTIF(Vertices[In-Degree],"&gt;="&amp;F40)</f>
        <v>0</v>
      </c>
      <c r="H28" s="39">
        <f>H26+($H$57-$H$2)/BinDivisor</f>
        <v>28.636363636363622</v>
      </c>
      <c r="I28" s="40">
        <f>COUNTIF(Vertices[Out-Degree],"&gt;= "&amp;H28)-COUNTIF(Vertices[Out-Degree],"&gt;="&amp;H40)</f>
        <v>0</v>
      </c>
      <c r="J28" s="39">
        <f>J26+($J$57-$J$2)/BinDivisor</f>
        <v>5833.409090909093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0.0429031818181818</v>
      </c>
      <c r="O28" s="40">
        <f>COUNTIF(Vertices[Eigenvector Centrality],"&gt;= "&amp;N28)-COUNTIF(Vertices[Eigenvector Centrality],"&gt;="&amp;N40)</f>
        <v>0</v>
      </c>
      <c r="P28" s="39">
        <f>P26+($P$57-$P$2)/BinDivisor</f>
        <v>12.928303636363644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0.007481940144478844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2755</v>
      </c>
      <c r="B30" s="34">
        <v>0.522532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2756</v>
      </c>
      <c r="B32" s="34" t="s">
        <v>2770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2757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2758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2759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2760</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-28</v>
      </c>
      <c r="T38" s="61"/>
      <c r="U38" s="62">
        <f ca="1">COUNTIF(Vertices[Clustering Coefficient],"&gt;= "&amp;T38)-COUNTIF(Vertices[Clustering Coefficient],"&gt;="&amp;T40)</f>
        <v>0</v>
      </c>
    </row>
    <row r="39" spans="1:21" ht="15">
      <c r="A39" s="34" t="s">
        <v>2761</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-28</v>
      </c>
      <c r="T39" s="61"/>
      <c r="U39" s="62">
        <f ca="1">COUNTIF(Vertices[Clustering Coefficient],"&gt;= "&amp;T39)-COUNTIF(Vertices[Clustering Coefficient],"&gt;="&amp;T40)</f>
        <v>0</v>
      </c>
    </row>
    <row r="40" spans="1:21" ht="15">
      <c r="A40" s="34" t="s">
        <v>2762</v>
      </c>
      <c r="B40" s="34" t="s">
        <v>85</v>
      </c>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29.781818181818167</v>
      </c>
      <c r="I40" s="38">
        <f>COUNTIF(Vertices[Out-Degree],"&gt;= "&amp;H40)-COUNTIF(Vertices[Out-Degree],"&gt;="&amp;H41)</f>
        <v>0</v>
      </c>
      <c r="J40" s="37">
        <f>J28+($J$57-$J$2)/BinDivisor</f>
        <v>6066.745454545457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0.04461930909090907</v>
      </c>
      <c r="O40" s="38">
        <f>COUNTIF(Vertices[Eigenvector Centrality],"&gt;= "&amp;N40)-COUNTIF(Vertices[Eigenvector Centrality],"&gt;="&amp;N41)</f>
        <v>0</v>
      </c>
      <c r="P40" s="37">
        <f>P28+($P$57-$P$2)/BinDivisor</f>
        <v>13.44543578181819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2763</v>
      </c>
      <c r="B41" s="34" t="s">
        <v>85</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30.92727272727271</v>
      </c>
      <c r="I41" s="40">
        <f>COUNTIF(Vertices[Out-Degree],"&gt;= "&amp;H41)-COUNTIF(Vertices[Out-Degree],"&gt;="&amp;H42)</f>
        <v>0</v>
      </c>
      <c r="J41" s="39">
        <f aca="true" t="shared" si="13" ref="J41:J56">J40+($J$57-$J$2)/BinDivisor</f>
        <v>6300.08181818182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0.04633543636363634</v>
      </c>
      <c r="O41" s="40">
        <f>COUNTIF(Vertices[Eigenvector Centrality],"&gt;= "&amp;N41)-COUNTIF(Vertices[Eigenvector Centrality],"&gt;="&amp;N42)</f>
        <v>0</v>
      </c>
      <c r="P41" s="39">
        <f aca="true" t="shared" si="16" ref="P41:P56">P40+($P$57-$P$2)/BinDivisor</f>
        <v>13.962567927272737</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4" t="s">
        <v>2764</v>
      </c>
      <c r="B42" s="34" t="s">
        <v>85</v>
      </c>
      <c r="D42" s="32">
        <f t="shared" si="10"/>
        <v>0</v>
      </c>
      <c r="E42" s="3">
        <f>COUNTIF(Vertices[Degree],"&gt;= "&amp;D42)-COUNTIF(Vertices[Degree],"&gt;="&amp;D43)</f>
        <v>0</v>
      </c>
      <c r="F42" s="37">
        <f t="shared" si="11"/>
        <v>8.654545454545447</v>
      </c>
      <c r="G42" s="38">
        <f>COUNTIF(Vertices[In-Degree],"&gt;= "&amp;F42)-COUNTIF(Vertices[In-Degree],"&gt;="&amp;F43)</f>
        <v>0</v>
      </c>
      <c r="H42" s="37">
        <f t="shared" si="12"/>
        <v>32.072727272727256</v>
      </c>
      <c r="I42" s="38">
        <f>COUNTIF(Vertices[Out-Degree],"&gt;= "&amp;H42)-COUNTIF(Vertices[Out-Degree],"&gt;="&amp;H43)</f>
        <v>0</v>
      </c>
      <c r="J42" s="37">
        <f t="shared" si="13"/>
        <v>6533.418181818184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0.048051563636363606</v>
      </c>
      <c r="O42" s="38">
        <f>COUNTIF(Vertices[Eigenvector Centrality],"&gt;= "&amp;N42)-COUNTIF(Vertices[Eigenvector Centrality],"&gt;="&amp;N43)</f>
        <v>0</v>
      </c>
      <c r="P42" s="37">
        <f t="shared" si="16"/>
        <v>14.479700072727283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2765</v>
      </c>
      <c r="B43" s="34" t="s">
        <v>85</v>
      </c>
      <c r="D43" s="32">
        <f t="shared" si="10"/>
        <v>0</v>
      </c>
      <c r="E43" s="3">
        <f>COUNTIF(Vertices[Degree],"&gt;= "&amp;D43)-COUNTIF(Vertices[Degree],"&gt;="&amp;D44)</f>
        <v>0</v>
      </c>
      <c r="F43" s="39">
        <f t="shared" si="11"/>
        <v>8.963636363636356</v>
      </c>
      <c r="G43" s="40">
        <f>COUNTIF(Vertices[In-Degree],"&gt;= "&amp;F43)-COUNTIF(Vertices[In-Degree],"&gt;="&amp;F44)</f>
        <v>0</v>
      </c>
      <c r="H43" s="39">
        <f t="shared" si="12"/>
        <v>33.218181818181804</v>
      </c>
      <c r="I43" s="40">
        <f>COUNTIF(Vertices[Out-Degree],"&gt;= "&amp;H43)-COUNTIF(Vertices[Out-Degree],"&gt;="&amp;H44)</f>
        <v>0</v>
      </c>
      <c r="J43" s="39">
        <f t="shared" si="13"/>
        <v>6766.754545454548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0.049767690909090875</v>
      </c>
      <c r="O43" s="40">
        <f>COUNTIF(Vertices[Eigenvector Centrality],"&gt;= "&amp;N43)-COUNTIF(Vertices[Eigenvector Centrality],"&gt;="&amp;N44)</f>
        <v>0</v>
      </c>
      <c r="P43" s="39">
        <f t="shared" si="16"/>
        <v>14.99683221818183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2766</v>
      </c>
      <c r="B44" s="34" t="s">
        <v>85</v>
      </c>
      <c r="D44" s="32">
        <f t="shared" si="10"/>
        <v>0</v>
      </c>
      <c r="E44" s="3">
        <f>COUNTIF(Vertices[Degree],"&gt;= "&amp;D44)-COUNTIF(Vertices[Degree],"&gt;="&amp;D45)</f>
        <v>0</v>
      </c>
      <c r="F44" s="37">
        <f t="shared" si="11"/>
        <v>9.272727272727264</v>
      </c>
      <c r="G44" s="38">
        <f>COUNTIF(Vertices[In-Degree],"&gt;= "&amp;F44)-COUNTIF(Vertices[In-Degree],"&gt;="&amp;F45)</f>
        <v>0</v>
      </c>
      <c r="H44" s="37">
        <f t="shared" si="12"/>
        <v>34.36363636363635</v>
      </c>
      <c r="I44" s="38">
        <f>COUNTIF(Vertices[Out-Degree],"&gt;= "&amp;H44)-COUNTIF(Vertices[Out-Degree],"&gt;="&amp;H45)</f>
        <v>0</v>
      </c>
      <c r="J44" s="37">
        <f t="shared" si="13"/>
        <v>7000.090909090912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0.051483818181818145</v>
      </c>
      <c r="O44" s="38">
        <f>COUNTIF(Vertices[Eigenvector Centrality],"&gt;= "&amp;N44)-COUNTIF(Vertices[Eigenvector Centrality],"&gt;="&amp;N45)</f>
        <v>0</v>
      </c>
      <c r="P44" s="37">
        <f t="shared" si="16"/>
        <v>15.513964363636376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9.581818181818173</v>
      </c>
      <c r="G45" s="40">
        <f>COUNTIF(Vertices[In-Degree],"&gt;= "&amp;F45)-COUNTIF(Vertices[In-Degree],"&gt;="&amp;F46)</f>
        <v>0</v>
      </c>
      <c r="H45" s="39">
        <f t="shared" si="12"/>
        <v>35.5090909090909</v>
      </c>
      <c r="I45" s="40">
        <f>COUNTIF(Vertices[Out-Degree],"&gt;= "&amp;H45)-COUNTIF(Vertices[Out-Degree],"&gt;="&amp;H46)</f>
        <v>0</v>
      </c>
      <c r="J45" s="39">
        <f t="shared" si="13"/>
        <v>7233.4272727272755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0.053199945454545414</v>
      </c>
      <c r="O45" s="40">
        <f>COUNTIF(Vertices[Eigenvector Centrality],"&gt;= "&amp;N45)-COUNTIF(Vertices[Eigenvector Centrality],"&gt;="&amp;N46)</f>
        <v>0</v>
      </c>
      <c r="P45" s="39">
        <f t="shared" si="16"/>
        <v>16.031096509090922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2767</v>
      </c>
      <c r="B46" s="34" t="s">
        <v>85</v>
      </c>
      <c r="D46" s="32">
        <f t="shared" si="10"/>
        <v>0</v>
      </c>
      <c r="E46" s="3">
        <f>COUNTIF(Vertices[Degree],"&gt;= "&amp;D46)-COUNTIF(Vertices[Degree],"&gt;="&amp;D47)</f>
        <v>0</v>
      </c>
      <c r="F46" s="37">
        <f t="shared" si="11"/>
        <v>9.890909090909082</v>
      </c>
      <c r="G46" s="38">
        <f>COUNTIF(Vertices[In-Degree],"&gt;= "&amp;F46)-COUNTIF(Vertices[In-Degree],"&gt;="&amp;F47)</f>
        <v>0</v>
      </c>
      <c r="H46" s="37">
        <f t="shared" si="12"/>
        <v>36.65454545454545</v>
      </c>
      <c r="I46" s="38">
        <f>COUNTIF(Vertices[Out-Degree],"&gt;= "&amp;H46)-COUNTIF(Vertices[Out-Degree],"&gt;="&amp;H47)</f>
        <v>0</v>
      </c>
      <c r="J46" s="37">
        <f t="shared" si="13"/>
        <v>7466.763636363639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0.05491607272727268</v>
      </c>
      <c r="O46" s="38">
        <f>COUNTIF(Vertices[Eigenvector Centrality],"&gt;= "&amp;N46)-COUNTIF(Vertices[Eigenvector Centrality],"&gt;="&amp;N47)</f>
        <v>0</v>
      </c>
      <c r="P46" s="37">
        <f t="shared" si="16"/>
        <v>16.54822865454547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2768</v>
      </c>
      <c r="B47" s="34" t="s">
        <v>85</v>
      </c>
      <c r="D47" s="32">
        <f t="shared" si="10"/>
        <v>0</v>
      </c>
      <c r="E47" s="3">
        <f>COUNTIF(Vertices[Degree],"&gt;= "&amp;D47)-COUNTIF(Vertices[Degree],"&gt;="&amp;D48)</f>
        <v>0</v>
      </c>
      <c r="F47" s="39">
        <f t="shared" si="11"/>
        <v>10.19999999999999</v>
      </c>
      <c r="G47" s="40">
        <f>COUNTIF(Vertices[In-Degree],"&gt;= "&amp;F47)-COUNTIF(Vertices[In-Degree],"&gt;="&amp;F48)</f>
        <v>0</v>
      </c>
      <c r="H47" s="39">
        <f t="shared" si="12"/>
        <v>37.8</v>
      </c>
      <c r="I47" s="40">
        <f>COUNTIF(Vertices[Out-Degree],"&gt;= "&amp;H47)-COUNTIF(Vertices[Out-Degree],"&gt;="&amp;H48)</f>
        <v>0</v>
      </c>
      <c r="J47" s="39">
        <f t="shared" si="13"/>
        <v>7700.100000000003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0.05663219999999995</v>
      </c>
      <c r="O47" s="40">
        <f>COUNTIF(Vertices[Eigenvector Centrality],"&gt;= "&amp;N47)-COUNTIF(Vertices[Eigenvector Centrality],"&gt;="&amp;N48)</f>
        <v>0</v>
      </c>
      <c r="P47" s="39">
        <f t="shared" si="16"/>
        <v>17.065360800000015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2769</v>
      </c>
      <c r="B48" s="34" t="s">
        <v>85</v>
      </c>
      <c r="D48" s="32">
        <f t="shared" si="10"/>
        <v>0</v>
      </c>
      <c r="E48" s="3">
        <f>COUNTIF(Vertices[Degree],"&gt;= "&amp;D48)-COUNTIF(Vertices[Degree],"&gt;="&amp;D49)</f>
        <v>0</v>
      </c>
      <c r="F48" s="37">
        <f t="shared" si="11"/>
        <v>10.509090909090899</v>
      </c>
      <c r="G48" s="38">
        <f>COUNTIF(Vertices[In-Degree],"&gt;= "&amp;F48)-COUNTIF(Vertices[In-Degree],"&gt;="&amp;F49)</f>
        <v>0</v>
      </c>
      <c r="H48" s="37">
        <f t="shared" si="12"/>
        <v>38.945454545454545</v>
      </c>
      <c r="I48" s="38">
        <f>COUNTIF(Vertices[Out-Degree],"&gt;= "&amp;H48)-COUNTIF(Vertices[Out-Degree],"&gt;="&amp;H49)</f>
        <v>0</v>
      </c>
      <c r="J48" s="37">
        <f t="shared" si="13"/>
        <v>7933.436363636367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0.05834832727272722</v>
      </c>
      <c r="O48" s="38">
        <f>COUNTIF(Vertices[Eigenvector Centrality],"&gt;= "&amp;N48)-COUNTIF(Vertices[Eigenvector Centrality],"&gt;="&amp;N49)</f>
        <v>0</v>
      </c>
      <c r="P48" s="37">
        <f t="shared" si="16"/>
        <v>17.58249294545456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10.818181818181808</v>
      </c>
      <c r="G49" s="40">
        <f>COUNTIF(Vertices[In-Degree],"&gt;= "&amp;F49)-COUNTIF(Vertices[In-Degree],"&gt;="&amp;F50)</f>
        <v>0</v>
      </c>
      <c r="H49" s="39">
        <f t="shared" si="12"/>
        <v>40.09090909090909</v>
      </c>
      <c r="I49" s="40">
        <f>COUNTIF(Vertices[Out-Degree],"&gt;= "&amp;H49)-COUNTIF(Vertices[Out-Degree],"&gt;="&amp;H50)</f>
        <v>0</v>
      </c>
      <c r="J49" s="39">
        <f t="shared" si="13"/>
        <v>8166.772727272731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0.06006445454545449</v>
      </c>
      <c r="O49" s="40">
        <f>COUNTIF(Vertices[Eigenvector Centrality],"&gt;= "&amp;N49)-COUNTIF(Vertices[Eigenvector Centrality],"&gt;="&amp;N50)</f>
        <v>0</v>
      </c>
      <c r="P49" s="39">
        <f t="shared" si="16"/>
        <v>18.099625090909107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11.127272727272716</v>
      </c>
      <c r="G50" s="38">
        <f>COUNTIF(Vertices[In-Degree],"&gt;= "&amp;F50)-COUNTIF(Vertices[In-Degree],"&gt;="&amp;F51)</f>
        <v>0</v>
      </c>
      <c r="H50" s="37">
        <f t="shared" si="12"/>
        <v>41.23636363636364</v>
      </c>
      <c r="I50" s="38">
        <f>COUNTIF(Vertices[Out-Degree],"&gt;= "&amp;H50)-COUNTIF(Vertices[Out-Degree],"&gt;="&amp;H51)</f>
        <v>0</v>
      </c>
      <c r="J50" s="37">
        <f t="shared" si="13"/>
        <v>8400.109090909094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0.06178058181818176</v>
      </c>
      <c r="O50" s="38">
        <f>COUNTIF(Vertices[Eigenvector Centrality],"&gt;= "&amp;N50)-COUNTIF(Vertices[Eigenvector Centrality],"&gt;="&amp;N51)</f>
        <v>0</v>
      </c>
      <c r="P50" s="37">
        <f t="shared" si="16"/>
        <v>18.616757236363654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11.436363636363625</v>
      </c>
      <c r="G51" s="40">
        <f>COUNTIF(Vertices[In-Degree],"&gt;= "&amp;F51)-COUNTIF(Vertices[In-Degree],"&gt;="&amp;F52)</f>
        <v>0</v>
      </c>
      <c r="H51" s="39">
        <f t="shared" si="12"/>
        <v>42.38181818181819</v>
      </c>
      <c r="I51" s="40">
        <f>COUNTIF(Vertices[Out-Degree],"&gt;= "&amp;H51)-COUNTIF(Vertices[Out-Degree],"&gt;="&amp;H52)</f>
        <v>0</v>
      </c>
      <c r="J51" s="39">
        <f t="shared" si="13"/>
        <v>8633.445454545457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0.06349670909090903</v>
      </c>
      <c r="O51" s="40">
        <f>COUNTIF(Vertices[Eigenvector Centrality],"&gt;= "&amp;N51)-COUNTIF(Vertices[Eigenvector Centrality],"&gt;="&amp;N52)</f>
        <v>0</v>
      </c>
      <c r="P51" s="39">
        <f t="shared" si="16"/>
        <v>19.1338893818182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11.745454545454534</v>
      </c>
      <c r="G52" s="38">
        <f>COUNTIF(Vertices[In-Degree],"&gt;= "&amp;F52)-COUNTIF(Vertices[In-Degree],"&gt;="&amp;F53)</f>
        <v>1</v>
      </c>
      <c r="H52" s="37">
        <f t="shared" si="12"/>
        <v>43.52727272727274</v>
      </c>
      <c r="I52" s="38">
        <f>COUNTIF(Vertices[Out-Degree],"&gt;= "&amp;H52)-COUNTIF(Vertices[Out-Degree],"&gt;="&amp;H53)</f>
        <v>0</v>
      </c>
      <c r="J52" s="37">
        <f t="shared" si="13"/>
        <v>8866.78181818182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0.0652128363636363</v>
      </c>
      <c r="O52" s="38">
        <f>COUNTIF(Vertices[Eigenvector Centrality],"&gt;= "&amp;N52)-COUNTIF(Vertices[Eigenvector Centrality],"&gt;="&amp;N53)</f>
        <v>0</v>
      </c>
      <c r="P52" s="37">
        <f t="shared" si="16"/>
        <v>19.651021527272746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44.672727272727286</v>
      </c>
      <c r="I53" s="40">
        <f>COUNTIF(Vertices[Out-Degree],"&gt;= "&amp;H53)-COUNTIF(Vertices[Out-Degree],"&gt;="&amp;H54)</f>
        <v>0</v>
      </c>
      <c r="J53" s="39">
        <f t="shared" si="13"/>
        <v>9100.118181818183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0.06692896363636357</v>
      </c>
      <c r="O53" s="40">
        <f>COUNTIF(Vertices[Eigenvector Centrality],"&gt;= "&amp;N53)-COUNTIF(Vertices[Eigenvector Centrality],"&gt;="&amp;N54)</f>
        <v>0</v>
      </c>
      <c r="P53" s="39">
        <f t="shared" si="16"/>
        <v>20.168153672727293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45.818181818181834</v>
      </c>
      <c r="I54" s="38">
        <f>COUNTIF(Vertices[Out-Degree],"&gt;= "&amp;H54)-COUNTIF(Vertices[Out-Degree],"&gt;="&amp;H55)</f>
        <v>0</v>
      </c>
      <c r="J54" s="37">
        <f t="shared" si="13"/>
        <v>9333.454545454546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0.06864509090909084</v>
      </c>
      <c r="O54" s="38">
        <f>COUNTIF(Vertices[Eigenvector Centrality],"&gt;= "&amp;N54)-COUNTIF(Vertices[Eigenvector Centrality],"&gt;="&amp;N55)</f>
        <v>0</v>
      </c>
      <c r="P54" s="37">
        <f t="shared" si="16"/>
        <v>20.68528581818184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12.67272727272726</v>
      </c>
      <c r="G55" s="40">
        <f>COUNTIF(Vertices[In-Degree],"&gt;= "&amp;F55)-COUNTIF(Vertices[In-Degree],"&gt;="&amp;F56)</f>
        <v>0</v>
      </c>
      <c r="H55" s="39">
        <f t="shared" si="12"/>
        <v>46.96363636363638</v>
      </c>
      <c r="I55" s="40">
        <f>COUNTIF(Vertices[Out-Degree],"&gt;= "&amp;H55)-COUNTIF(Vertices[Out-Degree],"&gt;="&amp;H56)</f>
        <v>0</v>
      </c>
      <c r="J55" s="39">
        <f t="shared" si="13"/>
        <v>9566.790909090909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0.0703612181818181</v>
      </c>
      <c r="O55" s="40">
        <f>COUNTIF(Vertices[Eigenvector Centrality],"&gt;= "&amp;N55)-COUNTIF(Vertices[Eigenvector Centrality],"&gt;="&amp;N56)</f>
        <v>0</v>
      </c>
      <c r="P55" s="39">
        <f t="shared" si="16"/>
        <v>21.202417963636385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12.981818181818168</v>
      </c>
      <c r="G56" s="38">
        <f>COUNTIF(Vertices[In-Degree],"&gt;= "&amp;F56)-COUNTIF(Vertices[In-Degree],"&gt;="&amp;F57)</f>
        <v>2</v>
      </c>
      <c r="H56" s="37">
        <f t="shared" si="12"/>
        <v>48.10909090909093</v>
      </c>
      <c r="I56" s="38">
        <f>COUNTIF(Vertices[Out-Degree],"&gt;= "&amp;H56)-COUNTIF(Vertices[Out-Degree],"&gt;="&amp;H57)</f>
        <v>0</v>
      </c>
      <c r="J56" s="37">
        <f t="shared" si="13"/>
        <v>9800.127272727272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0.07207734545454537</v>
      </c>
      <c r="O56" s="38">
        <f>COUNTIF(Vertices[Eigenvector Centrality],"&gt;= "&amp;N56)-COUNTIF(Vertices[Eigenvector Centrality],"&gt;="&amp;N57)</f>
        <v>0</v>
      </c>
      <c r="P56" s="37">
        <f t="shared" si="16"/>
        <v>21.71955010909093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17</v>
      </c>
      <c r="G57" s="42">
        <f>COUNTIF(Vertices[In-Degree],"&gt;= "&amp;F57)-COUNTIF(Vertices[In-Degree],"&gt;="&amp;F58)</f>
        <v>1</v>
      </c>
      <c r="H57" s="41">
        <f>MAX(Vertices[Out-Degree])</f>
        <v>63</v>
      </c>
      <c r="I57" s="42">
        <f>COUNTIF(Vertices[Out-Degree],"&gt;= "&amp;H57)-COUNTIF(Vertices[Out-Degree],"&gt;="&amp;H58)</f>
        <v>1</v>
      </c>
      <c r="J57" s="41">
        <f>MAX(Vertices[Betweenness Centrality])</f>
        <v>12833.5</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0.094387</v>
      </c>
      <c r="O57" s="42">
        <f>COUNTIF(Vertices[Eigenvector Centrality],"&gt;= "&amp;N57)-COUNTIF(Vertices[Eigenvector Centrality],"&gt;="&amp;N58)</f>
        <v>1</v>
      </c>
      <c r="P57" s="41">
        <f>MAX(Vertices[PageRank])</f>
        <v>28.442268</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17</v>
      </c>
    </row>
    <row r="79" spans="1:2" ht="15">
      <c r="A79" s="33" t="s">
        <v>90</v>
      </c>
      <c r="B79" s="47">
        <f>_xlfn.IFERROR(AVERAGE(Vertices[In-Degree]),NoMetricMessage)</f>
        <v>1.2875816993464053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63</v>
      </c>
    </row>
    <row r="93" spans="1:2" ht="15">
      <c r="A93" s="33" t="s">
        <v>96</v>
      </c>
      <c r="B93" s="47">
        <f>_xlfn.IFERROR(AVERAGE(Vertices[Out-Degree]),NoMetricMessage)</f>
        <v>1.2875816993464053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12833.5</v>
      </c>
    </row>
    <row r="107" spans="1:2" ht="15">
      <c r="A107" s="33" t="s">
        <v>102</v>
      </c>
      <c r="B107" s="47">
        <f>_xlfn.IFERROR(AVERAGE(Vertices[Betweenness Centrality]),NoMetricMessage)</f>
        <v>162.20915033333333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0.07285615686274528</v>
      </c>
    </row>
    <row r="122" spans="1:2" ht="15">
      <c r="A122" s="33" t="s">
        <v>109</v>
      </c>
      <c r="B122" s="47">
        <f>_xlfn.IFERROR(MEDIAN(Vertices[Closeness Centrality]),NoMetricMessage)</f>
        <v>0.003448</v>
      </c>
    </row>
    <row r="133" spans="1:2" ht="15">
      <c r="A133" s="33" t="s">
        <v>112</v>
      </c>
      <c r="B133" s="47">
        <f>IF(COUNT(Vertices[Eigenvector Centrality])&gt;0,N2,NoMetricMessage)</f>
        <v>0</v>
      </c>
    </row>
    <row r="134" spans="1:2" ht="15">
      <c r="A134" s="33" t="s">
        <v>113</v>
      </c>
      <c r="B134" s="47">
        <f>IF(COUNT(Vertices[Eigenvector Centrality])&gt;0,N57,NoMetricMessage)</f>
        <v>0.094387</v>
      </c>
    </row>
    <row r="135" spans="1:2" ht="15">
      <c r="A135" s="33" t="s">
        <v>114</v>
      </c>
      <c r="B135" s="47">
        <f>_xlfn.IFERROR(AVERAGE(Vertices[Eigenvector Centrality]),NoMetricMessage)</f>
        <v>0.006535993464052275</v>
      </c>
    </row>
    <row r="136" spans="1:2" ht="15">
      <c r="A136" s="33" t="s">
        <v>115</v>
      </c>
      <c r="B136" s="47">
        <f>_xlfn.IFERROR(MEDIAN(Vertices[Eigenvector Centrality]),NoMetricMessage)</f>
        <v>0.009685</v>
      </c>
    </row>
    <row r="147" spans="1:2" ht="15">
      <c r="A147" s="33" t="s">
        <v>140</v>
      </c>
      <c r="B147" s="47">
        <f>IF(COUNT(Vertices[PageRank])&gt;0,P2,NoMetricMessage)</f>
        <v>0</v>
      </c>
    </row>
    <row r="148" spans="1:2" ht="15">
      <c r="A148" s="33" t="s">
        <v>141</v>
      </c>
      <c r="B148" s="47">
        <f>IF(COUNT(Vertices[PageRank])&gt;0,P57,NoMetricMessage)</f>
        <v>28.442268</v>
      </c>
    </row>
    <row r="149" spans="1:2" ht="15">
      <c r="A149" s="33" t="s">
        <v>142</v>
      </c>
      <c r="B149" s="47">
        <f>_xlfn.IFERROR(AVERAGE(Vertices[PageRank]),NoMetricMessage)</f>
        <v>0.9934604967320247</v>
      </c>
    </row>
    <row r="150" spans="1:2" ht="15">
      <c r="A150" s="33" t="s">
        <v>143</v>
      </c>
      <c r="B150" s="47">
        <f>_xlfn.IFERROR(MEDIAN(Vertices[PageRank]),NoMetricMessage)</f>
        <v>0.514802</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0.13625966997696495</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2004</v>
      </c>
      <c r="K7" s="13" t="s">
        <v>2005</v>
      </c>
    </row>
    <row r="8" spans="1:11" ht="409.5">
      <c r="A8"/>
      <c r="B8">
        <v>2</v>
      </c>
      <c r="C8">
        <v>2</v>
      </c>
      <c r="D8" t="s">
        <v>61</v>
      </c>
      <c r="E8" t="s">
        <v>61</v>
      </c>
      <c r="H8" t="s">
        <v>73</v>
      </c>
      <c r="J8" t="s">
        <v>2006</v>
      </c>
      <c r="K8" s="13" t="s">
        <v>2007</v>
      </c>
    </row>
    <row r="9" spans="1:11" ht="409.5">
      <c r="A9"/>
      <c r="B9">
        <v>3</v>
      </c>
      <c r="C9">
        <v>4</v>
      </c>
      <c r="D9" t="s">
        <v>62</v>
      </c>
      <c r="E9" t="s">
        <v>62</v>
      </c>
      <c r="H9" t="s">
        <v>74</v>
      </c>
      <c r="J9" t="s">
        <v>2008</v>
      </c>
      <c r="K9" s="13" t="s">
        <v>2009</v>
      </c>
    </row>
    <row r="10" spans="1:11" ht="409.5">
      <c r="A10"/>
      <c r="B10">
        <v>4</v>
      </c>
      <c r="D10" t="s">
        <v>63</v>
      </c>
      <c r="E10" t="s">
        <v>63</v>
      </c>
      <c r="H10" t="s">
        <v>75</v>
      </c>
      <c r="J10" t="s">
        <v>2010</v>
      </c>
      <c r="K10" s="13" t="s">
        <v>2011</v>
      </c>
    </row>
    <row r="11" spans="1:11" ht="15">
      <c r="A11"/>
      <c r="B11">
        <v>5</v>
      </c>
      <c r="D11" t="s">
        <v>46</v>
      </c>
      <c r="E11">
        <v>1</v>
      </c>
      <c r="H11" t="s">
        <v>76</v>
      </c>
      <c r="J11" t="s">
        <v>2012</v>
      </c>
      <c r="K11" t="s">
        <v>2013</v>
      </c>
    </row>
    <row r="12" spans="1:11" ht="15">
      <c r="A12"/>
      <c r="B12"/>
      <c r="D12" t="s">
        <v>64</v>
      </c>
      <c r="E12">
        <v>2</v>
      </c>
      <c r="H12">
        <v>0</v>
      </c>
      <c r="J12" t="s">
        <v>2014</v>
      </c>
      <c r="K12" t="s">
        <v>2015</v>
      </c>
    </row>
    <row r="13" spans="1:11" ht="15">
      <c r="A13"/>
      <c r="B13"/>
      <c r="D13">
        <v>1</v>
      </c>
      <c r="E13">
        <v>3</v>
      </c>
      <c r="H13">
        <v>1</v>
      </c>
      <c r="J13" t="s">
        <v>2016</v>
      </c>
      <c r="K13" t="s">
        <v>2017</v>
      </c>
    </row>
    <row r="14" spans="4:11" ht="15">
      <c r="D14">
        <v>2</v>
      </c>
      <c r="E14">
        <v>4</v>
      </c>
      <c r="H14">
        <v>2</v>
      </c>
      <c r="J14" t="s">
        <v>2018</v>
      </c>
      <c r="K14" t="s">
        <v>2019</v>
      </c>
    </row>
    <row r="15" spans="4:11" ht="15">
      <c r="D15">
        <v>3</v>
      </c>
      <c r="E15">
        <v>5</v>
      </c>
      <c r="H15">
        <v>3</v>
      </c>
      <c r="J15" t="s">
        <v>2020</v>
      </c>
      <c r="K15" t="s">
        <v>2021</v>
      </c>
    </row>
    <row r="16" spans="4:11" ht="15">
      <c r="D16">
        <v>4</v>
      </c>
      <c r="E16">
        <v>6</v>
      </c>
      <c r="H16">
        <v>4</v>
      </c>
      <c r="J16" t="s">
        <v>2022</v>
      </c>
      <c r="K16" t="s">
        <v>2023</v>
      </c>
    </row>
    <row r="17" spans="4:11" ht="15">
      <c r="D17">
        <v>5</v>
      </c>
      <c r="E17">
        <v>7</v>
      </c>
      <c r="H17">
        <v>5</v>
      </c>
      <c r="J17" t="s">
        <v>2024</v>
      </c>
      <c r="K17" t="s">
        <v>2025</v>
      </c>
    </row>
    <row r="18" spans="4:11" ht="15">
      <c r="D18">
        <v>6</v>
      </c>
      <c r="E18">
        <v>8</v>
      </c>
      <c r="H18">
        <v>6</v>
      </c>
      <c r="J18" t="s">
        <v>2026</v>
      </c>
      <c r="K18" t="s">
        <v>2027</v>
      </c>
    </row>
    <row r="19" spans="4:11" ht="15">
      <c r="D19">
        <v>7</v>
      </c>
      <c r="E19">
        <v>9</v>
      </c>
      <c r="H19">
        <v>7</v>
      </c>
      <c r="J19" t="s">
        <v>2028</v>
      </c>
      <c r="K19" t="s">
        <v>2029</v>
      </c>
    </row>
    <row r="20" spans="4:11" ht="15">
      <c r="D20">
        <v>8</v>
      </c>
      <c r="H20">
        <v>8</v>
      </c>
      <c r="J20" t="s">
        <v>2030</v>
      </c>
      <c r="K20" t="s">
        <v>2031</v>
      </c>
    </row>
    <row r="21" spans="4:11" ht="409.5">
      <c r="D21">
        <v>9</v>
      </c>
      <c r="H21">
        <v>9</v>
      </c>
      <c r="J21" t="s">
        <v>2032</v>
      </c>
      <c r="K21" s="13" t="s">
        <v>2033</v>
      </c>
    </row>
    <row r="22" spans="4:11" ht="409.5">
      <c r="D22">
        <v>10</v>
      </c>
      <c r="J22" t="s">
        <v>2034</v>
      </c>
      <c r="K22" s="13" t="s">
        <v>2035</v>
      </c>
    </row>
    <row r="23" spans="4:11" ht="409.5">
      <c r="D23">
        <v>11</v>
      </c>
      <c r="J23" t="s">
        <v>2036</v>
      </c>
      <c r="K23" s="13" t="s">
        <v>2037</v>
      </c>
    </row>
    <row r="24" spans="10:11" ht="409.5">
      <c r="J24" t="s">
        <v>2038</v>
      </c>
      <c r="K24" s="13" t="s">
        <v>2849</v>
      </c>
    </row>
    <row r="25" spans="10:11" ht="15">
      <c r="J25" t="s">
        <v>2039</v>
      </c>
      <c r="K25" t="b">
        <v>0</v>
      </c>
    </row>
    <row r="26" spans="10:11" ht="15">
      <c r="J26" t="s">
        <v>2847</v>
      </c>
      <c r="K26" t="s">
        <v>2848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2072</v>
      </c>
      <c r="B1" s="13" t="s">
        <v>2073</v>
      </c>
      <c r="C1" s="13" t="s">
        <v>2074</v>
      </c>
      <c r="D1" s="13" t="s">
        <v>2076</v>
      </c>
      <c r="E1" s="13" t="s">
        <v>2075</v>
      </c>
      <c r="F1" s="13" t="s">
        <v>2078</v>
      </c>
      <c r="G1" s="13" t="s">
        <v>2077</v>
      </c>
      <c r="H1" s="13" t="s">
        <v>2080</v>
      </c>
      <c r="I1" s="13" t="s">
        <v>2079</v>
      </c>
      <c r="J1" s="13" t="s">
        <v>2084</v>
      </c>
      <c r="K1" s="13" t="s">
        <v>2083</v>
      </c>
      <c r="L1" s="13" t="s">
        <v>2086</v>
      </c>
      <c r="M1" s="13" t="s">
        <v>2085</v>
      </c>
      <c r="N1" s="13" t="s">
        <v>2088</v>
      </c>
      <c r="O1" s="13" t="s">
        <v>2087</v>
      </c>
      <c r="P1" s="13" t="s">
        <v>2090</v>
      </c>
      <c r="Q1" s="78" t="s">
        <v>2089</v>
      </c>
      <c r="R1" s="78" t="s">
        <v>2092</v>
      </c>
      <c r="S1" s="13" t="s">
        <v>2091</v>
      </c>
      <c r="T1" s="13" t="s">
        <v>2094</v>
      </c>
      <c r="U1" s="13" t="s">
        <v>2093</v>
      </c>
      <c r="V1" s="13" t="s">
        <v>2095</v>
      </c>
    </row>
    <row r="2" spans="1:22" ht="15">
      <c r="A2" s="83" t="s">
        <v>470</v>
      </c>
      <c r="B2" s="78">
        <v>3</v>
      </c>
      <c r="C2" s="83" t="s">
        <v>485</v>
      </c>
      <c r="D2" s="78">
        <v>1</v>
      </c>
      <c r="E2" s="83" t="s">
        <v>470</v>
      </c>
      <c r="F2" s="78">
        <v>2</v>
      </c>
      <c r="G2" s="83" t="s">
        <v>479</v>
      </c>
      <c r="H2" s="78">
        <v>1</v>
      </c>
      <c r="I2" s="83" t="s">
        <v>451</v>
      </c>
      <c r="J2" s="78">
        <v>1</v>
      </c>
      <c r="K2" s="83" t="s">
        <v>491</v>
      </c>
      <c r="L2" s="78">
        <v>2</v>
      </c>
      <c r="M2" s="83" t="s">
        <v>486</v>
      </c>
      <c r="N2" s="78">
        <v>1</v>
      </c>
      <c r="O2" s="83" t="s">
        <v>479</v>
      </c>
      <c r="P2" s="78">
        <v>1</v>
      </c>
      <c r="Q2" s="78"/>
      <c r="R2" s="78"/>
      <c r="S2" s="83" t="s">
        <v>488</v>
      </c>
      <c r="T2" s="78">
        <v>1</v>
      </c>
      <c r="U2" s="83" t="s">
        <v>473</v>
      </c>
      <c r="V2" s="78">
        <v>1</v>
      </c>
    </row>
    <row r="3" spans="1:22" ht="15">
      <c r="A3" s="83" t="s">
        <v>491</v>
      </c>
      <c r="B3" s="78">
        <v>2</v>
      </c>
      <c r="C3" s="83" t="s">
        <v>475</v>
      </c>
      <c r="D3" s="78">
        <v>1</v>
      </c>
      <c r="E3" s="83" t="s">
        <v>492</v>
      </c>
      <c r="F3" s="78">
        <v>1</v>
      </c>
      <c r="G3" s="78"/>
      <c r="H3" s="78"/>
      <c r="I3" s="83" t="s">
        <v>454</v>
      </c>
      <c r="J3" s="78">
        <v>1</v>
      </c>
      <c r="K3" s="83" t="s">
        <v>490</v>
      </c>
      <c r="L3" s="78">
        <v>1</v>
      </c>
      <c r="M3" s="78"/>
      <c r="N3" s="78"/>
      <c r="O3" s="78"/>
      <c r="P3" s="78"/>
      <c r="Q3" s="78"/>
      <c r="R3" s="78"/>
      <c r="S3" s="83" t="s">
        <v>487</v>
      </c>
      <c r="T3" s="78">
        <v>1</v>
      </c>
      <c r="U3" s="83" t="s">
        <v>472</v>
      </c>
      <c r="V3" s="78">
        <v>1</v>
      </c>
    </row>
    <row r="4" spans="1:22" ht="15">
      <c r="A4" s="83" t="s">
        <v>486</v>
      </c>
      <c r="B4" s="78">
        <v>2</v>
      </c>
      <c r="C4" s="83" t="s">
        <v>495</v>
      </c>
      <c r="D4" s="78">
        <v>1</v>
      </c>
      <c r="E4" s="83" t="s">
        <v>493</v>
      </c>
      <c r="F4" s="78">
        <v>1</v>
      </c>
      <c r="G4" s="78"/>
      <c r="H4" s="78"/>
      <c r="I4" s="83" t="s">
        <v>453</v>
      </c>
      <c r="J4" s="78">
        <v>1</v>
      </c>
      <c r="K4" s="83" t="s">
        <v>489</v>
      </c>
      <c r="L4" s="78">
        <v>1</v>
      </c>
      <c r="M4" s="78"/>
      <c r="N4" s="78"/>
      <c r="O4" s="78"/>
      <c r="P4" s="78"/>
      <c r="Q4" s="78"/>
      <c r="R4" s="78"/>
      <c r="S4" s="83" t="s">
        <v>471</v>
      </c>
      <c r="T4" s="78">
        <v>1</v>
      </c>
      <c r="U4" s="78"/>
      <c r="V4" s="78"/>
    </row>
    <row r="5" spans="1:22" ht="15">
      <c r="A5" s="83" t="s">
        <v>471</v>
      </c>
      <c r="B5" s="78">
        <v>2</v>
      </c>
      <c r="C5" s="83" t="s">
        <v>486</v>
      </c>
      <c r="D5" s="78">
        <v>1</v>
      </c>
      <c r="E5" s="83" t="s">
        <v>494</v>
      </c>
      <c r="F5" s="78">
        <v>1</v>
      </c>
      <c r="G5" s="78"/>
      <c r="H5" s="78"/>
      <c r="I5" s="83" t="s">
        <v>455</v>
      </c>
      <c r="J5" s="78">
        <v>1</v>
      </c>
      <c r="K5" s="78"/>
      <c r="L5" s="78"/>
      <c r="M5" s="78"/>
      <c r="N5" s="78"/>
      <c r="O5" s="78"/>
      <c r="P5" s="78"/>
      <c r="Q5" s="78"/>
      <c r="R5" s="78"/>
      <c r="S5" s="78"/>
      <c r="T5" s="78"/>
      <c r="U5" s="78"/>
      <c r="V5" s="78"/>
    </row>
    <row r="6" spans="1:22" ht="15">
      <c r="A6" s="83" t="s">
        <v>468</v>
      </c>
      <c r="B6" s="78">
        <v>2</v>
      </c>
      <c r="C6" s="83" t="s">
        <v>470</v>
      </c>
      <c r="D6" s="78">
        <v>1</v>
      </c>
      <c r="E6" s="83" t="s">
        <v>471</v>
      </c>
      <c r="F6" s="78">
        <v>1</v>
      </c>
      <c r="G6" s="78"/>
      <c r="H6" s="78"/>
      <c r="I6" s="83" t="s">
        <v>2081</v>
      </c>
      <c r="J6" s="78">
        <v>1</v>
      </c>
      <c r="K6" s="78"/>
      <c r="L6" s="78"/>
      <c r="M6" s="78"/>
      <c r="N6" s="78"/>
      <c r="O6" s="78"/>
      <c r="P6" s="78"/>
      <c r="Q6" s="78"/>
      <c r="R6" s="78"/>
      <c r="S6" s="78"/>
      <c r="T6" s="78"/>
      <c r="U6" s="78"/>
      <c r="V6" s="78"/>
    </row>
    <row r="7" spans="1:22" ht="15">
      <c r="A7" s="83" t="s">
        <v>479</v>
      </c>
      <c r="B7" s="78">
        <v>2</v>
      </c>
      <c r="C7" s="83" t="s">
        <v>477</v>
      </c>
      <c r="D7" s="78">
        <v>1</v>
      </c>
      <c r="E7" s="78"/>
      <c r="F7" s="78"/>
      <c r="G7" s="78"/>
      <c r="H7" s="78"/>
      <c r="I7" s="83" t="s">
        <v>2082</v>
      </c>
      <c r="J7" s="78">
        <v>1</v>
      </c>
      <c r="K7" s="78"/>
      <c r="L7" s="78"/>
      <c r="M7" s="78"/>
      <c r="N7" s="78"/>
      <c r="O7" s="78"/>
      <c r="P7" s="78"/>
      <c r="Q7" s="78"/>
      <c r="R7" s="78"/>
      <c r="S7" s="78"/>
      <c r="T7" s="78"/>
      <c r="U7" s="78"/>
      <c r="V7" s="78"/>
    </row>
    <row r="8" spans="1:22" ht="15">
      <c r="A8" s="83" t="s">
        <v>458</v>
      </c>
      <c r="B8" s="78">
        <v>2</v>
      </c>
      <c r="C8" s="83" t="s">
        <v>476</v>
      </c>
      <c r="D8" s="78">
        <v>1</v>
      </c>
      <c r="E8" s="78"/>
      <c r="F8" s="78"/>
      <c r="G8" s="78"/>
      <c r="H8" s="78"/>
      <c r="I8" s="83" t="s">
        <v>459</v>
      </c>
      <c r="J8" s="78">
        <v>1</v>
      </c>
      <c r="K8" s="78"/>
      <c r="L8" s="78"/>
      <c r="M8" s="78"/>
      <c r="N8" s="78"/>
      <c r="O8" s="78"/>
      <c r="P8" s="78"/>
      <c r="Q8" s="78"/>
      <c r="R8" s="78"/>
      <c r="S8" s="78"/>
      <c r="T8" s="78"/>
      <c r="U8" s="78"/>
      <c r="V8" s="78"/>
    </row>
    <row r="9" spans="1:22" ht="15">
      <c r="A9" s="83" t="s">
        <v>497</v>
      </c>
      <c r="B9" s="78">
        <v>1</v>
      </c>
      <c r="C9" s="83" t="s">
        <v>482</v>
      </c>
      <c r="D9" s="78">
        <v>1</v>
      </c>
      <c r="E9" s="78"/>
      <c r="F9" s="78"/>
      <c r="G9" s="78"/>
      <c r="H9" s="78"/>
      <c r="I9" s="83" t="s">
        <v>460</v>
      </c>
      <c r="J9" s="78">
        <v>1</v>
      </c>
      <c r="K9" s="78"/>
      <c r="L9" s="78"/>
      <c r="M9" s="78"/>
      <c r="N9" s="78"/>
      <c r="O9" s="78"/>
      <c r="P9" s="78"/>
      <c r="Q9" s="78"/>
      <c r="R9" s="78"/>
      <c r="S9" s="78"/>
      <c r="T9" s="78"/>
      <c r="U9" s="78"/>
      <c r="V9" s="78"/>
    </row>
    <row r="10" spans="1:22" ht="15">
      <c r="A10" s="83" t="s">
        <v>496</v>
      </c>
      <c r="B10" s="78">
        <v>1</v>
      </c>
      <c r="C10" s="83" t="s">
        <v>483</v>
      </c>
      <c r="D10" s="78">
        <v>1</v>
      </c>
      <c r="E10" s="78"/>
      <c r="F10" s="78"/>
      <c r="G10" s="78"/>
      <c r="H10" s="78"/>
      <c r="I10" s="83" t="s">
        <v>461</v>
      </c>
      <c r="J10" s="78">
        <v>1</v>
      </c>
      <c r="K10" s="78"/>
      <c r="L10" s="78"/>
      <c r="M10" s="78"/>
      <c r="N10" s="78"/>
      <c r="O10" s="78"/>
      <c r="P10" s="78"/>
      <c r="Q10" s="78"/>
      <c r="R10" s="78"/>
      <c r="S10" s="78"/>
      <c r="T10" s="78"/>
      <c r="U10" s="78"/>
      <c r="V10" s="78"/>
    </row>
    <row r="11" spans="1:22" ht="15">
      <c r="A11" s="83" t="s">
        <v>490</v>
      </c>
      <c r="B11" s="78">
        <v>1</v>
      </c>
      <c r="C11" s="83" t="s">
        <v>478</v>
      </c>
      <c r="D11" s="78">
        <v>1</v>
      </c>
      <c r="E11" s="78"/>
      <c r="F11" s="78"/>
      <c r="G11" s="78"/>
      <c r="H11" s="78"/>
      <c r="I11" s="83" t="s">
        <v>464</v>
      </c>
      <c r="J11" s="78">
        <v>1</v>
      </c>
      <c r="K11" s="78"/>
      <c r="L11" s="78"/>
      <c r="M11" s="78"/>
      <c r="N11" s="78"/>
      <c r="O11" s="78"/>
      <c r="P11" s="78"/>
      <c r="Q11" s="78"/>
      <c r="R11" s="78"/>
      <c r="S11" s="78"/>
      <c r="T11" s="78"/>
      <c r="U11" s="78"/>
      <c r="V11" s="78"/>
    </row>
    <row r="14" spans="1:22" ht="15" customHeight="1">
      <c r="A14" s="13" t="s">
        <v>2105</v>
      </c>
      <c r="B14" s="13" t="s">
        <v>2073</v>
      </c>
      <c r="C14" s="13" t="s">
        <v>2106</v>
      </c>
      <c r="D14" s="13" t="s">
        <v>2076</v>
      </c>
      <c r="E14" s="13" t="s">
        <v>2107</v>
      </c>
      <c r="F14" s="13" t="s">
        <v>2078</v>
      </c>
      <c r="G14" s="13" t="s">
        <v>2108</v>
      </c>
      <c r="H14" s="13" t="s">
        <v>2080</v>
      </c>
      <c r="I14" s="13" t="s">
        <v>2109</v>
      </c>
      <c r="J14" s="13" t="s">
        <v>2084</v>
      </c>
      <c r="K14" s="13" t="s">
        <v>2110</v>
      </c>
      <c r="L14" s="13" t="s">
        <v>2086</v>
      </c>
      <c r="M14" s="13" t="s">
        <v>2111</v>
      </c>
      <c r="N14" s="13" t="s">
        <v>2088</v>
      </c>
      <c r="O14" s="13" t="s">
        <v>2112</v>
      </c>
      <c r="P14" s="13" t="s">
        <v>2090</v>
      </c>
      <c r="Q14" s="78" t="s">
        <v>2113</v>
      </c>
      <c r="R14" s="78" t="s">
        <v>2092</v>
      </c>
      <c r="S14" s="13" t="s">
        <v>2114</v>
      </c>
      <c r="T14" s="13" t="s">
        <v>2094</v>
      </c>
      <c r="U14" s="13" t="s">
        <v>2115</v>
      </c>
      <c r="V14" s="13" t="s">
        <v>2095</v>
      </c>
    </row>
    <row r="15" spans="1:22" ht="15">
      <c r="A15" s="78" t="s">
        <v>499</v>
      </c>
      <c r="B15" s="78">
        <v>24</v>
      </c>
      <c r="C15" s="78" t="s">
        <v>499</v>
      </c>
      <c r="D15" s="78">
        <v>7</v>
      </c>
      <c r="E15" s="78" t="s">
        <v>508</v>
      </c>
      <c r="F15" s="78">
        <v>2</v>
      </c>
      <c r="G15" s="78" t="s">
        <v>513</v>
      </c>
      <c r="H15" s="78">
        <v>1</v>
      </c>
      <c r="I15" s="78" t="s">
        <v>499</v>
      </c>
      <c r="J15" s="78">
        <v>7</v>
      </c>
      <c r="K15" s="78" t="s">
        <v>520</v>
      </c>
      <c r="L15" s="78">
        <v>2</v>
      </c>
      <c r="M15" s="78" t="s">
        <v>499</v>
      </c>
      <c r="N15" s="78">
        <v>1</v>
      </c>
      <c r="O15" s="78" t="s">
        <v>513</v>
      </c>
      <c r="P15" s="78">
        <v>1</v>
      </c>
      <c r="Q15" s="78"/>
      <c r="R15" s="78"/>
      <c r="S15" s="78" t="s">
        <v>519</v>
      </c>
      <c r="T15" s="78">
        <v>1</v>
      </c>
      <c r="U15" s="78" t="s">
        <v>509</v>
      </c>
      <c r="V15" s="78">
        <v>1</v>
      </c>
    </row>
    <row r="16" spans="1:22" ht="15">
      <c r="A16" s="78" t="s">
        <v>508</v>
      </c>
      <c r="B16" s="78">
        <v>3</v>
      </c>
      <c r="C16" s="78" t="s">
        <v>511</v>
      </c>
      <c r="D16" s="78">
        <v>1</v>
      </c>
      <c r="E16" s="78" t="s">
        <v>499</v>
      </c>
      <c r="F16" s="78">
        <v>2</v>
      </c>
      <c r="G16" s="78"/>
      <c r="H16" s="78"/>
      <c r="I16" s="78" t="s">
        <v>505</v>
      </c>
      <c r="J16" s="78">
        <v>3</v>
      </c>
      <c r="K16" s="78" t="s">
        <v>499</v>
      </c>
      <c r="L16" s="78">
        <v>2</v>
      </c>
      <c r="M16" s="78"/>
      <c r="N16" s="78"/>
      <c r="O16" s="78"/>
      <c r="P16" s="78"/>
      <c r="Q16" s="78"/>
      <c r="R16" s="78"/>
      <c r="S16" s="78" t="s">
        <v>518</v>
      </c>
      <c r="T16" s="78">
        <v>1</v>
      </c>
      <c r="U16" s="78" t="s">
        <v>499</v>
      </c>
      <c r="V16" s="78">
        <v>1</v>
      </c>
    </row>
    <row r="17" spans="1:22" ht="15">
      <c r="A17" s="78" t="s">
        <v>505</v>
      </c>
      <c r="B17" s="78">
        <v>3</v>
      </c>
      <c r="C17" s="78" t="s">
        <v>516</v>
      </c>
      <c r="D17" s="78">
        <v>1</v>
      </c>
      <c r="E17" s="78" t="s">
        <v>515</v>
      </c>
      <c r="F17" s="78">
        <v>1</v>
      </c>
      <c r="G17" s="78"/>
      <c r="H17" s="78"/>
      <c r="I17" s="78" t="s">
        <v>498</v>
      </c>
      <c r="J17" s="78">
        <v>1</v>
      </c>
      <c r="K17" s="78"/>
      <c r="L17" s="78"/>
      <c r="M17" s="78"/>
      <c r="N17" s="78"/>
      <c r="O17" s="78"/>
      <c r="P17" s="78"/>
      <c r="Q17" s="78"/>
      <c r="R17" s="78"/>
      <c r="S17" s="78" t="s">
        <v>508</v>
      </c>
      <c r="T17" s="78">
        <v>1</v>
      </c>
      <c r="U17" s="78"/>
      <c r="V17" s="78"/>
    </row>
    <row r="18" spans="1:22" ht="15">
      <c r="A18" s="78" t="s">
        <v>520</v>
      </c>
      <c r="B18" s="78">
        <v>2</v>
      </c>
      <c r="C18" s="78" t="s">
        <v>517</v>
      </c>
      <c r="D18" s="78">
        <v>1</v>
      </c>
      <c r="E18" s="78" t="s">
        <v>518</v>
      </c>
      <c r="F18" s="78">
        <v>1</v>
      </c>
      <c r="G18" s="78"/>
      <c r="H18" s="78"/>
      <c r="I18" s="78" t="s">
        <v>500</v>
      </c>
      <c r="J18" s="78">
        <v>1</v>
      </c>
      <c r="K18" s="78"/>
      <c r="L18" s="78"/>
      <c r="M18" s="78"/>
      <c r="N18" s="78"/>
      <c r="O18" s="78"/>
      <c r="P18" s="78"/>
      <c r="Q18" s="78"/>
      <c r="R18" s="78"/>
      <c r="S18" s="78"/>
      <c r="T18" s="78"/>
      <c r="U18" s="78"/>
      <c r="V18" s="78"/>
    </row>
    <row r="19" spans="1:22" ht="15">
      <c r="A19" s="78" t="s">
        <v>518</v>
      </c>
      <c r="B19" s="78">
        <v>2</v>
      </c>
      <c r="C19" s="78" t="s">
        <v>512</v>
      </c>
      <c r="D19" s="78">
        <v>1</v>
      </c>
      <c r="E19" s="78"/>
      <c r="F19" s="78"/>
      <c r="G19" s="78"/>
      <c r="H19" s="78"/>
      <c r="I19" s="78" t="s">
        <v>503</v>
      </c>
      <c r="J19" s="78">
        <v>1</v>
      </c>
      <c r="K19" s="78"/>
      <c r="L19" s="78"/>
      <c r="M19" s="78"/>
      <c r="N19" s="78"/>
      <c r="O19" s="78"/>
      <c r="P19" s="78"/>
      <c r="Q19" s="78"/>
      <c r="R19" s="78"/>
      <c r="S19" s="78"/>
      <c r="T19" s="78"/>
      <c r="U19" s="78"/>
      <c r="V19" s="78"/>
    </row>
    <row r="20" spans="1:22" ht="15">
      <c r="A20" s="78" t="s">
        <v>515</v>
      </c>
      <c r="B20" s="78">
        <v>2</v>
      </c>
      <c r="C20" s="78" t="s">
        <v>515</v>
      </c>
      <c r="D20" s="78">
        <v>1</v>
      </c>
      <c r="E20" s="78"/>
      <c r="F20" s="78"/>
      <c r="G20" s="78"/>
      <c r="H20" s="78"/>
      <c r="I20" s="78" t="s">
        <v>504</v>
      </c>
      <c r="J20" s="78">
        <v>1</v>
      </c>
      <c r="K20" s="78"/>
      <c r="L20" s="78"/>
      <c r="M20" s="78"/>
      <c r="N20" s="78"/>
      <c r="O20" s="78"/>
      <c r="P20" s="78"/>
      <c r="Q20" s="78"/>
      <c r="R20" s="78"/>
      <c r="S20" s="78"/>
      <c r="T20" s="78"/>
      <c r="U20" s="78"/>
      <c r="V20" s="78"/>
    </row>
    <row r="21" spans="1:22" ht="15">
      <c r="A21" s="78" t="s">
        <v>506</v>
      </c>
      <c r="B21" s="78">
        <v>2</v>
      </c>
      <c r="C21" s="78" t="s">
        <v>514</v>
      </c>
      <c r="D21" s="78">
        <v>1</v>
      </c>
      <c r="E21" s="78"/>
      <c r="F21" s="78"/>
      <c r="G21" s="78"/>
      <c r="H21" s="78"/>
      <c r="I21" s="78" t="s">
        <v>510</v>
      </c>
      <c r="J21" s="78">
        <v>1</v>
      </c>
      <c r="K21" s="78"/>
      <c r="L21" s="78"/>
      <c r="M21" s="78"/>
      <c r="N21" s="78"/>
      <c r="O21" s="78"/>
      <c r="P21" s="78"/>
      <c r="Q21" s="78"/>
      <c r="R21" s="78"/>
      <c r="S21" s="78"/>
      <c r="T21" s="78"/>
      <c r="U21" s="78"/>
      <c r="V21" s="78"/>
    </row>
    <row r="22" spans="1:22" ht="15">
      <c r="A22" s="78" t="s">
        <v>513</v>
      </c>
      <c r="B22" s="78">
        <v>2</v>
      </c>
      <c r="C22" s="78"/>
      <c r="D22" s="78"/>
      <c r="E22" s="78"/>
      <c r="F22" s="78"/>
      <c r="G22" s="78"/>
      <c r="H22" s="78"/>
      <c r="I22" s="78" t="s">
        <v>521</v>
      </c>
      <c r="J22" s="78">
        <v>1</v>
      </c>
      <c r="K22" s="78"/>
      <c r="L22" s="78"/>
      <c r="M22" s="78"/>
      <c r="N22" s="78"/>
      <c r="O22" s="78"/>
      <c r="P22" s="78"/>
      <c r="Q22" s="78"/>
      <c r="R22" s="78"/>
      <c r="S22" s="78"/>
      <c r="T22" s="78"/>
      <c r="U22" s="78"/>
      <c r="V22" s="78"/>
    </row>
    <row r="23" spans="1:22" ht="15">
      <c r="A23" s="78" t="s">
        <v>501</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521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2124</v>
      </c>
      <c r="B27" s="13" t="s">
        <v>2073</v>
      </c>
      <c r="C27" s="13" t="s">
        <v>2133</v>
      </c>
      <c r="D27" s="13" t="s">
        <v>2076</v>
      </c>
      <c r="E27" s="13" t="s">
        <v>2137</v>
      </c>
      <c r="F27" s="13" t="s">
        <v>2078</v>
      </c>
      <c r="G27" s="13" t="s">
        <v>2139</v>
      </c>
      <c r="H27" s="13" t="s">
        <v>2080</v>
      </c>
      <c r="I27" s="13" t="s">
        <v>2140</v>
      </c>
      <c r="J27" s="13" t="s">
        <v>2084</v>
      </c>
      <c r="K27" s="13" t="s">
        <v>2149</v>
      </c>
      <c r="L27" s="13" t="s">
        <v>2086</v>
      </c>
      <c r="M27" s="13" t="s">
        <v>2158</v>
      </c>
      <c r="N27" s="13" t="s">
        <v>2088</v>
      </c>
      <c r="O27" s="13" t="s">
        <v>2159</v>
      </c>
      <c r="P27" s="13" t="s">
        <v>2090</v>
      </c>
      <c r="Q27" s="13" t="s">
        <v>2160</v>
      </c>
      <c r="R27" s="13" t="s">
        <v>2092</v>
      </c>
      <c r="S27" s="13" t="s">
        <v>2161</v>
      </c>
      <c r="T27" s="13" t="s">
        <v>2094</v>
      </c>
      <c r="U27" s="13" t="s">
        <v>2163</v>
      </c>
      <c r="V27" s="13" t="s">
        <v>2095</v>
      </c>
    </row>
    <row r="28" spans="1:22" ht="15">
      <c r="A28" s="78" t="s">
        <v>524</v>
      </c>
      <c r="B28" s="78">
        <v>62</v>
      </c>
      <c r="C28" s="78" t="s">
        <v>524</v>
      </c>
      <c r="D28" s="78">
        <v>17</v>
      </c>
      <c r="E28" s="78" t="s">
        <v>524</v>
      </c>
      <c r="F28" s="78">
        <v>7</v>
      </c>
      <c r="G28" s="78" t="s">
        <v>544</v>
      </c>
      <c r="H28" s="78">
        <v>1</v>
      </c>
      <c r="I28" s="78" t="s">
        <v>524</v>
      </c>
      <c r="J28" s="78">
        <v>11</v>
      </c>
      <c r="K28" s="78" t="s">
        <v>524</v>
      </c>
      <c r="L28" s="78">
        <v>4</v>
      </c>
      <c r="M28" s="78" t="s">
        <v>524</v>
      </c>
      <c r="N28" s="78">
        <v>2</v>
      </c>
      <c r="O28" s="78" t="s">
        <v>2126</v>
      </c>
      <c r="P28" s="78">
        <v>1</v>
      </c>
      <c r="Q28" s="78" t="s">
        <v>524</v>
      </c>
      <c r="R28" s="78">
        <v>3</v>
      </c>
      <c r="S28" s="78" t="s">
        <v>524</v>
      </c>
      <c r="T28" s="78">
        <v>6</v>
      </c>
      <c r="U28" s="78" t="s">
        <v>524</v>
      </c>
      <c r="V28" s="78">
        <v>5</v>
      </c>
    </row>
    <row r="29" spans="1:22" ht="15">
      <c r="A29" s="78" t="s">
        <v>2125</v>
      </c>
      <c r="B29" s="78">
        <v>10</v>
      </c>
      <c r="C29" s="78" t="s">
        <v>2126</v>
      </c>
      <c r="D29" s="78">
        <v>6</v>
      </c>
      <c r="E29" s="78" t="s">
        <v>2125</v>
      </c>
      <c r="F29" s="78">
        <v>4</v>
      </c>
      <c r="G29" s="78" t="s">
        <v>2126</v>
      </c>
      <c r="H29" s="78">
        <v>1</v>
      </c>
      <c r="I29" s="78" t="s">
        <v>2141</v>
      </c>
      <c r="J29" s="78">
        <v>2</v>
      </c>
      <c r="K29" s="78" t="s">
        <v>2130</v>
      </c>
      <c r="L29" s="78">
        <v>1</v>
      </c>
      <c r="M29" s="78" t="s">
        <v>2131</v>
      </c>
      <c r="N29" s="78">
        <v>1</v>
      </c>
      <c r="O29" s="78" t="s">
        <v>524</v>
      </c>
      <c r="P29" s="78">
        <v>1</v>
      </c>
      <c r="Q29" s="78"/>
      <c r="R29" s="78"/>
      <c r="S29" s="78" t="s">
        <v>2129</v>
      </c>
      <c r="T29" s="78">
        <v>4</v>
      </c>
      <c r="U29" s="78"/>
      <c r="V29" s="78"/>
    </row>
    <row r="30" spans="1:22" ht="15">
      <c r="A30" s="78" t="s">
        <v>2126</v>
      </c>
      <c r="B30" s="78">
        <v>10</v>
      </c>
      <c r="C30" s="78" t="s">
        <v>2130</v>
      </c>
      <c r="D30" s="78">
        <v>3</v>
      </c>
      <c r="E30" s="78" t="s">
        <v>2126</v>
      </c>
      <c r="F30" s="78">
        <v>2</v>
      </c>
      <c r="G30" s="78" t="s">
        <v>524</v>
      </c>
      <c r="H30" s="78">
        <v>1</v>
      </c>
      <c r="I30" s="78" t="s">
        <v>2142</v>
      </c>
      <c r="J30" s="78">
        <v>2</v>
      </c>
      <c r="K30" s="78" t="s">
        <v>2150</v>
      </c>
      <c r="L30" s="78">
        <v>1</v>
      </c>
      <c r="M30" s="78" t="s">
        <v>2132</v>
      </c>
      <c r="N30" s="78">
        <v>1</v>
      </c>
      <c r="O30" s="78"/>
      <c r="P30" s="78"/>
      <c r="Q30" s="78"/>
      <c r="R30" s="78"/>
      <c r="S30" s="78" t="s">
        <v>2127</v>
      </c>
      <c r="T30" s="78">
        <v>3</v>
      </c>
      <c r="U30" s="78"/>
      <c r="V30" s="78"/>
    </row>
    <row r="31" spans="1:22" ht="15">
      <c r="A31" s="78" t="s">
        <v>2127</v>
      </c>
      <c r="B31" s="78">
        <v>6</v>
      </c>
      <c r="C31" s="78" t="s">
        <v>2125</v>
      </c>
      <c r="D31" s="78">
        <v>3</v>
      </c>
      <c r="E31" s="78" t="s">
        <v>2138</v>
      </c>
      <c r="F31" s="78">
        <v>1</v>
      </c>
      <c r="G31" s="78"/>
      <c r="H31" s="78"/>
      <c r="I31" s="78" t="s">
        <v>2143</v>
      </c>
      <c r="J31" s="78">
        <v>2</v>
      </c>
      <c r="K31" s="78" t="s">
        <v>2151</v>
      </c>
      <c r="L31" s="78">
        <v>1</v>
      </c>
      <c r="M31" s="78" t="s">
        <v>2125</v>
      </c>
      <c r="N31" s="78">
        <v>1</v>
      </c>
      <c r="O31" s="78"/>
      <c r="P31" s="78"/>
      <c r="Q31" s="78"/>
      <c r="R31" s="78"/>
      <c r="S31" s="78" t="s">
        <v>2125</v>
      </c>
      <c r="T31" s="78">
        <v>2</v>
      </c>
      <c r="U31" s="78"/>
      <c r="V31" s="78"/>
    </row>
    <row r="32" spans="1:22" ht="15">
      <c r="A32" s="78" t="s">
        <v>2128</v>
      </c>
      <c r="B32" s="78">
        <v>5</v>
      </c>
      <c r="C32" s="78" t="s">
        <v>2131</v>
      </c>
      <c r="D32" s="78">
        <v>2</v>
      </c>
      <c r="E32" s="78" t="s">
        <v>544</v>
      </c>
      <c r="F32" s="78">
        <v>1</v>
      </c>
      <c r="G32" s="78"/>
      <c r="H32" s="78"/>
      <c r="I32" s="78" t="s">
        <v>2144</v>
      </c>
      <c r="J32" s="78">
        <v>2</v>
      </c>
      <c r="K32" s="78" t="s">
        <v>2152</v>
      </c>
      <c r="L32" s="78">
        <v>1</v>
      </c>
      <c r="M32" s="78" t="s">
        <v>2127</v>
      </c>
      <c r="N32" s="78">
        <v>1</v>
      </c>
      <c r="O32" s="78"/>
      <c r="P32" s="78"/>
      <c r="Q32" s="78"/>
      <c r="R32" s="78"/>
      <c r="S32" s="78" t="s">
        <v>2162</v>
      </c>
      <c r="T32" s="78">
        <v>1</v>
      </c>
      <c r="U32" s="78"/>
      <c r="V32" s="78"/>
    </row>
    <row r="33" spans="1:22" ht="15">
      <c r="A33" s="78" t="s">
        <v>2129</v>
      </c>
      <c r="B33" s="78">
        <v>5</v>
      </c>
      <c r="C33" s="78" t="s">
        <v>2132</v>
      </c>
      <c r="D33" s="78">
        <v>2</v>
      </c>
      <c r="E33" s="78"/>
      <c r="F33" s="78"/>
      <c r="G33" s="78"/>
      <c r="H33" s="78"/>
      <c r="I33" s="78" t="s">
        <v>2145</v>
      </c>
      <c r="J33" s="78">
        <v>2</v>
      </c>
      <c r="K33" s="78" t="s">
        <v>2153</v>
      </c>
      <c r="L33" s="78">
        <v>1</v>
      </c>
      <c r="M33" s="78"/>
      <c r="N33" s="78"/>
      <c r="O33" s="78"/>
      <c r="P33" s="78"/>
      <c r="Q33" s="78"/>
      <c r="R33" s="78"/>
      <c r="S33" s="78"/>
      <c r="T33" s="78"/>
      <c r="U33" s="78"/>
      <c r="V33" s="78"/>
    </row>
    <row r="34" spans="1:22" ht="15">
      <c r="A34" s="78" t="s">
        <v>2130</v>
      </c>
      <c r="B34" s="78">
        <v>4</v>
      </c>
      <c r="C34" s="78" t="s">
        <v>2134</v>
      </c>
      <c r="D34" s="78">
        <v>2</v>
      </c>
      <c r="E34" s="78"/>
      <c r="F34" s="78"/>
      <c r="G34" s="78"/>
      <c r="H34" s="78"/>
      <c r="I34" s="78" t="s">
        <v>2128</v>
      </c>
      <c r="J34" s="78">
        <v>2</v>
      </c>
      <c r="K34" s="78" t="s">
        <v>2154</v>
      </c>
      <c r="L34" s="78">
        <v>1</v>
      </c>
      <c r="M34" s="78"/>
      <c r="N34" s="78"/>
      <c r="O34" s="78"/>
      <c r="P34" s="78"/>
      <c r="Q34" s="78"/>
      <c r="R34" s="78"/>
      <c r="S34" s="78"/>
      <c r="T34" s="78"/>
      <c r="U34" s="78"/>
      <c r="V34" s="78"/>
    </row>
    <row r="35" spans="1:22" ht="15">
      <c r="A35" s="78" t="s">
        <v>2131</v>
      </c>
      <c r="B35" s="78">
        <v>3</v>
      </c>
      <c r="C35" s="78" t="s">
        <v>2135</v>
      </c>
      <c r="D35" s="78">
        <v>2</v>
      </c>
      <c r="E35" s="78"/>
      <c r="F35" s="78"/>
      <c r="G35" s="78"/>
      <c r="H35" s="78"/>
      <c r="I35" s="78" t="s">
        <v>2146</v>
      </c>
      <c r="J35" s="78">
        <v>2</v>
      </c>
      <c r="K35" s="78" t="s">
        <v>2155</v>
      </c>
      <c r="L35" s="78">
        <v>1</v>
      </c>
      <c r="M35" s="78"/>
      <c r="N35" s="78"/>
      <c r="O35" s="78"/>
      <c r="P35" s="78"/>
      <c r="Q35" s="78"/>
      <c r="R35" s="78"/>
      <c r="S35" s="78"/>
      <c r="T35" s="78"/>
      <c r="U35" s="78"/>
      <c r="V35" s="78"/>
    </row>
    <row r="36" spans="1:22" ht="15">
      <c r="A36" s="78" t="s">
        <v>2132</v>
      </c>
      <c r="B36" s="78">
        <v>3</v>
      </c>
      <c r="C36" s="78" t="s">
        <v>2127</v>
      </c>
      <c r="D36" s="78">
        <v>2</v>
      </c>
      <c r="E36" s="78"/>
      <c r="F36" s="78"/>
      <c r="G36" s="78"/>
      <c r="H36" s="78"/>
      <c r="I36" s="78" t="s">
        <v>2147</v>
      </c>
      <c r="J36" s="78">
        <v>2</v>
      </c>
      <c r="K36" s="78" t="s">
        <v>2156</v>
      </c>
      <c r="L36" s="78">
        <v>1</v>
      </c>
      <c r="M36" s="78"/>
      <c r="N36" s="78"/>
      <c r="O36" s="78"/>
      <c r="P36" s="78"/>
      <c r="Q36" s="78"/>
      <c r="R36" s="78"/>
      <c r="S36" s="78"/>
      <c r="T36" s="78"/>
      <c r="U36" s="78"/>
      <c r="V36" s="78"/>
    </row>
    <row r="37" spans="1:22" ht="15">
      <c r="A37" s="78" t="s">
        <v>544</v>
      </c>
      <c r="B37" s="78">
        <v>3</v>
      </c>
      <c r="C37" s="78" t="s">
        <v>2136</v>
      </c>
      <c r="D37" s="78">
        <v>2</v>
      </c>
      <c r="E37" s="78"/>
      <c r="F37" s="78"/>
      <c r="G37" s="78"/>
      <c r="H37" s="78"/>
      <c r="I37" s="78" t="s">
        <v>2148</v>
      </c>
      <c r="J37" s="78">
        <v>2</v>
      </c>
      <c r="K37" s="78" t="s">
        <v>2157</v>
      </c>
      <c r="L37" s="78">
        <v>1</v>
      </c>
      <c r="M37" s="78"/>
      <c r="N37" s="78"/>
      <c r="O37" s="78"/>
      <c r="P37" s="78"/>
      <c r="Q37" s="78"/>
      <c r="R37" s="78"/>
      <c r="S37" s="78"/>
      <c r="T37" s="78"/>
      <c r="U37" s="78"/>
      <c r="V37" s="78"/>
    </row>
    <row r="40" spans="1:22" ht="15" customHeight="1">
      <c r="A40" s="13" t="s">
        <v>2172</v>
      </c>
      <c r="B40" s="13" t="s">
        <v>2073</v>
      </c>
      <c r="C40" s="13" t="s">
        <v>2182</v>
      </c>
      <c r="D40" s="13" t="s">
        <v>2076</v>
      </c>
      <c r="E40" s="13" t="s">
        <v>2190</v>
      </c>
      <c r="F40" s="13" t="s">
        <v>2078</v>
      </c>
      <c r="G40" s="13" t="s">
        <v>2199</v>
      </c>
      <c r="H40" s="13" t="s">
        <v>2080</v>
      </c>
      <c r="I40" s="13" t="s">
        <v>2207</v>
      </c>
      <c r="J40" s="13" t="s">
        <v>2084</v>
      </c>
      <c r="K40" s="13" t="s">
        <v>2214</v>
      </c>
      <c r="L40" s="13" t="s">
        <v>2086</v>
      </c>
      <c r="M40" s="13" t="s">
        <v>2218</v>
      </c>
      <c r="N40" s="13" t="s">
        <v>2088</v>
      </c>
      <c r="O40" s="13" t="s">
        <v>2226</v>
      </c>
      <c r="P40" s="13" t="s">
        <v>2090</v>
      </c>
      <c r="Q40" s="13" t="s">
        <v>2227</v>
      </c>
      <c r="R40" s="13" t="s">
        <v>2092</v>
      </c>
      <c r="S40" s="13" t="s">
        <v>2228</v>
      </c>
      <c r="T40" s="13" t="s">
        <v>2094</v>
      </c>
      <c r="U40" s="13" t="s">
        <v>2234</v>
      </c>
      <c r="V40" s="13" t="s">
        <v>2095</v>
      </c>
    </row>
    <row r="41" spans="1:22" ht="15">
      <c r="A41" s="84" t="s">
        <v>2173</v>
      </c>
      <c r="B41" s="84">
        <v>43</v>
      </c>
      <c r="C41" s="84" t="s">
        <v>2178</v>
      </c>
      <c r="D41" s="84">
        <v>17</v>
      </c>
      <c r="E41" s="84" t="s">
        <v>255</v>
      </c>
      <c r="F41" s="84">
        <v>11</v>
      </c>
      <c r="G41" s="84" t="s">
        <v>2179</v>
      </c>
      <c r="H41" s="84">
        <v>28</v>
      </c>
      <c r="I41" s="84" t="s">
        <v>2178</v>
      </c>
      <c r="J41" s="84">
        <v>11</v>
      </c>
      <c r="K41" s="84" t="s">
        <v>2157</v>
      </c>
      <c r="L41" s="84">
        <v>8</v>
      </c>
      <c r="M41" s="84" t="s">
        <v>268</v>
      </c>
      <c r="N41" s="84">
        <v>6</v>
      </c>
      <c r="O41" s="84" t="s">
        <v>2179</v>
      </c>
      <c r="P41" s="84">
        <v>10</v>
      </c>
      <c r="Q41" s="84" t="s">
        <v>357</v>
      </c>
      <c r="R41" s="84">
        <v>3</v>
      </c>
      <c r="S41" s="84" t="s">
        <v>2180</v>
      </c>
      <c r="T41" s="84">
        <v>8</v>
      </c>
      <c r="U41" s="84" t="s">
        <v>2235</v>
      </c>
      <c r="V41" s="84">
        <v>16</v>
      </c>
    </row>
    <row r="42" spans="1:22" ht="15">
      <c r="A42" s="84" t="s">
        <v>2174</v>
      </c>
      <c r="B42" s="84">
        <v>22</v>
      </c>
      <c r="C42" s="84" t="s">
        <v>2183</v>
      </c>
      <c r="D42" s="84">
        <v>13</v>
      </c>
      <c r="E42" s="84" t="s">
        <v>2191</v>
      </c>
      <c r="F42" s="84">
        <v>11</v>
      </c>
      <c r="G42" s="84" t="s">
        <v>2200</v>
      </c>
      <c r="H42" s="84">
        <v>28</v>
      </c>
      <c r="I42" s="84" t="s">
        <v>2181</v>
      </c>
      <c r="J42" s="84">
        <v>9</v>
      </c>
      <c r="K42" s="84" t="s">
        <v>2129</v>
      </c>
      <c r="L42" s="84">
        <v>7</v>
      </c>
      <c r="M42" s="84" t="s">
        <v>2204</v>
      </c>
      <c r="N42" s="84">
        <v>6</v>
      </c>
      <c r="O42" s="84" t="s">
        <v>2200</v>
      </c>
      <c r="P42" s="84">
        <v>10</v>
      </c>
      <c r="Q42" s="84" t="s">
        <v>2193</v>
      </c>
      <c r="R42" s="84">
        <v>3</v>
      </c>
      <c r="S42" s="84" t="s">
        <v>2178</v>
      </c>
      <c r="T42" s="84">
        <v>6</v>
      </c>
      <c r="U42" s="84" t="s">
        <v>2212</v>
      </c>
      <c r="V42" s="84">
        <v>10</v>
      </c>
    </row>
    <row r="43" spans="1:22" ht="15">
      <c r="A43" s="84" t="s">
        <v>2175</v>
      </c>
      <c r="B43" s="84">
        <v>0</v>
      </c>
      <c r="C43" s="84" t="s">
        <v>2181</v>
      </c>
      <c r="D43" s="84">
        <v>12</v>
      </c>
      <c r="E43" s="84" t="s">
        <v>2192</v>
      </c>
      <c r="F43" s="84">
        <v>11</v>
      </c>
      <c r="G43" s="84" t="s">
        <v>2201</v>
      </c>
      <c r="H43" s="84">
        <v>28</v>
      </c>
      <c r="I43" s="84" t="s">
        <v>2157</v>
      </c>
      <c r="J43" s="84">
        <v>5</v>
      </c>
      <c r="K43" s="84" t="s">
        <v>289</v>
      </c>
      <c r="L43" s="84">
        <v>4</v>
      </c>
      <c r="M43" s="84" t="s">
        <v>2219</v>
      </c>
      <c r="N43" s="84">
        <v>3</v>
      </c>
      <c r="O43" s="84" t="s">
        <v>2201</v>
      </c>
      <c r="P43" s="84">
        <v>10</v>
      </c>
      <c r="Q43" s="84" t="s">
        <v>2178</v>
      </c>
      <c r="R43" s="84">
        <v>3</v>
      </c>
      <c r="S43" s="84" t="s">
        <v>2188</v>
      </c>
      <c r="T43" s="84">
        <v>5</v>
      </c>
      <c r="U43" s="84" t="s">
        <v>2236</v>
      </c>
      <c r="V43" s="84">
        <v>6</v>
      </c>
    </row>
    <row r="44" spans="1:22" ht="15">
      <c r="A44" s="84" t="s">
        <v>2176</v>
      </c>
      <c r="B44" s="84">
        <v>2632</v>
      </c>
      <c r="C44" s="84" t="s">
        <v>2184</v>
      </c>
      <c r="D44" s="84">
        <v>11</v>
      </c>
      <c r="E44" s="84" t="s">
        <v>301</v>
      </c>
      <c r="F44" s="84">
        <v>11</v>
      </c>
      <c r="G44" s="84" t="s">
        <v>2180</v>
      </c>
      <c r="H44" s="84">
        <v>28</v>
      </c>
      <c r="I44" s="84" t="s">
        <v>2208</v>
      </c>
      <c r="J44" s="84">
        <v>4</v>
      </c>
      <c r="K44" s="84" t="s">
        <v>363</v>
      </c>
      <c r="L44" s="84">
        <v>4</v>
      </c>
      <c r="M44" s="84" t="s">
        <v>2220</v>
      </c>
      <c r="N44" s="84">
        <v>3</v>
      </c>
      <c r="O44" s="84" t="s">
        <v>2180</v>
      </c>
      <c r="P44" s="84">
        <v>10</v>
      </c>
      <c r="Q44" s="84" t="s">
        <v>287</v>
      </c>
      <c r="R44" s="84">
        <v>2</v>
      </c>
      <c r="S44" s="84" t="s">
        <v>2183</v>
      </c>
      <c r="T44" s="84">
        <v>5</v>
      </c>
      <c r="U44" s="84" t="s">
        <v>2237</v>
      </c>
      <c r="V44" s="84">
        <v>5</v>
      </c>
    </row>
    <row r="45" spans="1:22" ht="15">
      <c r="A45" s="84" t="s">
        <v>2177</v>
      </c>
      <c r="B45" s="84">
        <v>2697</v>
      </c>
      <c r="C45" s="84" t="s">
        <v>2185</v>
      </c>
      <c r="D45" s="84">
        <v>10</v>
      </c>
      <c r="E45" s="84" t="s">
        <v>2193</v>
      </c>
      <c r="F45" s="84">
        <v>11</v>
      </c>
      <c r="G45" s="84" t="s">
        <v>2202</v>
      </c>
      <c r="H45" s="84">
        <v>14</v>
      </c>
      <c r="I45" s="84" t="s">
        <v>2209</v>
      </c>
      <c r="J45" s="84">
        <v>3</v>
      </c>
      <c r="K45" s="84" t="s">
        <v>2212</v>
      </c>
      <c r="L45" s="84">
        <v>4</v>
      </c>
      <c r="M45" s="84" t="s">
        <v>2221</v>
      </c>
      <c r="N45" s="84">
        <v>3</v>
      </c>
      <c r="O45" s="84" t="s">
        <v>2202</v>
      </c>
      <c r="P45" s="84">
        <v>5</v>
      </c>
      <c r="Q45" s="84"/>
      <c r="R45" s="84"/>
      <c r="S45" s="84" t="s">
        <v>2229</v>
      </c>
      <c r="T45" s="84">
        <v>4</v>
      </c>
      <c r="U45" s="84" t="s">
        <v>2238</v>
      </c>
      <c r="V45" s="84">
        <v>5</v>
      </c>
    </row>
    <row r="46" spans="1:22" ht="15">
      <c r="A46" s="84" t="s">
        <v>2178</v>
      </c>
      <c r="B46" s="84">
        <v>62</v>
      </c>
      <c r="C46" s="84" t="s">
        <v>2186</v>
      </c>
      <c r="D46" s="84">
        <v>10</v>
      </c>
      <c r="E46" s="84" t="s">
        <v>2194</v>
      </c>
      <c r="F46" s="84">
        <v>11</v>
      </c>
      <c r="G46" s="84" t="s">
        <v>2129</v>
      </c>
      <c r="H46" s="84">
        <v>14</v>
      </c>
      <c r="I46" s="84" t="s">
        <v>2210</v>
      </c>
      <c r="J46" s="84">
        <v>3</v>
      </c>
      <c r="K46" s="84" t="s">
        <v>2181</v>
      </c>
      <c r="L46" s="84">
        <v>4</v>
      </c>
      <c r="M46" s="84" t="s">
        <v>2222</v>
      </c>
      <c r="N46" s="84">
        <v>3</v>
      </c>
      <c r="O46" s="84" t="s">
        <v>2129</v>
      </c>
      <c r="P46" s="84">
        <v>5</v>
      </c>
      <c r="Q46" s="84"/>
      <c r="R46" s="84"/>
      <c r="S46" s="84" t="s">
        <v>2230</v>
      </c>
      <c r="T46" s="84">
        <v>4</v>
      </c>
      <c r="U46" s="84" t="s">
        <v>2239</v>
      </c>
      <c r="V46" s="84">
        <v>5</v>
      </c>
    </row>
    <row r="47" spans="1:22" ht="15">
      <c r="A47" s="84" t="s">
        <v>2179</v>
      </c>
      <c r="B47" s="84">
        <v>49</v>
      </c>
      <c r="C47" s="84" t="s">
        <v>2187</v>
      </c>
      <c r="D47" s="84">
        <v>10</v>
      </c>
      <c r="E47" s="84" t="s">
        <v>2195</v>
      </c>
      <c r="F47" s="84">
        <v>11</v>
      </c>
      <c r="G47" s="84" t="s">
        <v>2203</v>
      </c>
      <c r="H47" s="84">
        <v>14</v>
      </c>
      <c r="I47" s="84" t="s">
        <v>2211</v>
      </c>
      <c r="J47" s="84">
        <v>3</v>
      </c>
      <c r="K47" s="84" t="s">
        <v>2178</v>
      </c>
      <c r="L47" s="84">
        <v>4</v>
      </c>
      <c r="M47" s="84" t="s">
        <v>2223</v>
      </c>
      <c r="N47" s="84">
        <v>3</v>
      </c>
      <c r="O47" s="84" t="s">
        <v>2203</v>
      </c>
      <c r="P47" s="84">
        <v>5</v>
      </c>
      <c r="Q47" s="84"/>
      <c r="R47" s="84"/>
      <c r="S47" s="84" t="s">
        <v>2231</v>
      </c>
      <c r="T47" s="84">
        <v>4</v>
      </c>
      <c r="U47" s="84" t="s">
        <v>2240</v>
      </c>
      <c r="V47" s="84">
        <v>5</v>
      </c>
    </row>
    <row r="48" spans="1:22" ht="15">
      <c r="A48" s="84" t="s">
        <v>2180</v>
      </c>
      <c r="B48" s="84">
        <v>48</v>
      </c>
      <c r="C48" s="84" t="s">
        <v>2188</v>
      </c>
      <c r="D48" s="84">
        <v>10</v>
      </c>
      <c r="E48" s="84" t="s">
        <v>2196</v>
      </c>
      <c r="F48" s="84">
        <v>11</v>
      </c>
      <c r="G48" s="84" t="s">
        <v>2204</v>
      </c>
      <c r="H48" s="84">
        <v>14</v>
      </c>
      <c r="I48" s="84" t="s">
        <v>2129</v>
      </c>
      <c r="J48" s="84">
        <v>3</v>
      </c>
      <c r="K48" s="84" t="s">
        <v>2215</v>
      </c>
      <c r="L48" s="84">
        <v>3</v>
      </c>
      <c r="M48" s="84" t="s">
        <v>348</v>
      </c>
      <c r="N48" s="84">
        <v>3</v>
      </c>
      <c r="O48" s="84" t="s">
        <v>2204</v>
      </c>
      <c r="P48" s="84">
        <v>5</v>
      </c>
      <c r="Q48" s="84"/>
      <c r="R48" s="84"/>
      <c r="S48" s="84" t="s">
        <v>2232</v>
      </c>
      <c r="T48" s="84">
        <v>4</v>
      </c>
      <c r="U48" s="84" t="s">
        <v>2178</v>
      </c>
      <c r="V48" s="84">
        <v>5</v>
      </c>
    </row>
    <row r="49" spans="1:22" ht="15">
      <c r="A49" s="84" t="s">
        <v>2181</v>
      </c>
      <c r="B49" s="84">
        <v>47</v>
      </c>
      <c r="C49" s="84" t="s">
        <v>2157</v>
      </c>
      <c r="D49" s="84">
        <v>10</v>
      </c>
      <c r="E49" s="84" t="s">
        <v>2197</v>
      </c>
      <c r="F49" s="84">
        <v>11</v>
      </c>
      <c r="G49" s="84" t="s">
        <v>2205</v>
      </c>
      <c r="H49" s="84">
        <v>14</v>
      </c>
      <c r="I49" s="84" t="s">
        <v>2212</v>
      </c>
      <c r="J49" s="84">
        <v>2</v>
      </c>
      <c r="K49" s="84" t="s">
        <v>2216</v>
      </c>
      <c r="L49" s="84">
        <v>3</v>
      </c>
      <c r="M49" s="84" t="s">
        <v>2224</v>
      </c>
      <c r="N49" s="84">
        <v>3</v>
      </c>
      <c r="O49" s="84" t="s">
        <v>2205</v>
      </c>
      <c r="P49" s="84">
        <v>5</v>
      </c>
      <c r="Q49" s="84"/>
      <c r="R49" s="84"/>
      <c r="S49" s="84" t="s">
        <v>277</v>
      </c>
      <c r="T49" s="84">
        <v>3</v>
      </c>
      <c r="U49" s="84" t="s">
        <v>2241</v>
      </c>
      <c r="V49" s="84">
        <v>5</v>
      </c>
    </row>
    <row r="50" spans="1:22" ht="15">
      <c r="A50" s="84" t="s">
        <v>2157</v>
      </c>
      <c r="B50" s="84">
        <v>45</v>
      </c>
      <c r="C50" s="84" t="s">
        <v>2189</v>
      </c>
      <c r="D50" s="84">
        <v>10</v>
      </c>
      <c r="E50" s="84" t="s">
        <v>2198</v>
      </c>
      <c r="F50" s="84">
        <v>11</v>
      </c>
      <c r="G50" s="84" t="s">
        <v>2206</v>
      </c>
      <c r="H50" s="84">
        <v>14</v>
      </c>
      <c r="I50" s="84" t="s">
        <v>2213</v>
      </c>
      <c r="J50" s="84">
        <v>2</v>
      </c>
      <c r="K50" s="84" t="s">
        <v>2217</v>
      </c>
      <c r="L50" s="84">
        <v>3</v>
      </c>
      <c r="M50" s="84" t="s">
        <v>2225</v>
      </c>
      <c r="N50" s="84">
        <v>3</v>
      </c>
      <c r="O50" s="84" t="s">
        <v>2206</v>
      </c>
      <c r="P50" s="84">
        <v>5</v>
      </c>
      <c r="Q50" s="84"/>
      <c r="R50" s="84"/>
      <c r="S50" s="84" t="s">
        <v>2233</v>
      </c>
      <c r="T50" s="84">
        <v>3</v>
      </c>
      <c r="U50" s="84" t="s">
        <v>2242</v>
      </c>
      <c r="V50" s="84">
        <v>5</v>
      </c>
    </row>
    <row r="53" spans="1:22" ht="15" customHeight="1">
      <c r="A53" s="13" t="s">
        <v>2258</v>
      </c>
      <c r="B53" s="13" t="s">
        <v>2073</v>
      </c>
      <c r="C53" s="13" t="s">
        <v>2269</v>
      </c>
      <c r="D53" s="13" t="s">
        <v>2076</v>
      </c>
      <c r="E53" s="13" t="s">
        <v>2277</v>
      </c>
      <c r="F53" s="13" t="s">
        <v>2078</v>
      </c>
      <c r="G53" s="13" t="s">
        <v>2288</v>
      </c>
      <c r="H53" s="13" t="s">
        <v>2080</v>
      </c>
      <c r="I53" s="13" t="s">
        <v>2295</v>
      </c>
      <c r="J53" s="13" t="s">
        <v>2084</v>
      </c>
      <c r="K53" s="13" t="s">
        <v>2305</v>
      </c>
      <c r="L53" s="13" t="s">
        <v>2086</v>
      </c>
      <c r="M53" s="13" t="s">
        <v>2315</v>
      </c>
      <c r="N53" s="13" t="s">
        <v>2088</v>
      </c>
      <c r="O53" s="13" t="s">
        <v>2326</v>
      </c>
      <c r="P53" s="13" t="s">
        <v>2090</v>
      </c>
      <c r="Q53" s="13" t="s">
        <v>2327</v>
      </c>
      <c r="R53" s="13" t="s">
        <v>2092</v>
      </c>
      <c r="S53" s="13" t="s">
        <v>2331</v>
      </c>
      <c r="T53" s="13" t="s">
        <v>2094</v>
      </c>
      <c r="U53" s="13" t="s">
        <v>2341</v>
      </c>
      <c r="V53" s="13" t="s">
        <v>2095</v>
      </c>
    </row>
    <row r="54" spans="1:22" ht="15">
      <c r="A54" s="84" t="s">
        <v>2259</v>
      </c>
      <c r="B54" s="84">
        <v>40</v>
      </c>
      <c r="C54" s="84" t="s">
        <v>2270</v>
      </c>
      <c r="D54" s="84">
        <v>10</v>
      </c>
      <c r="E54" s="84" t="s">
        <v>2278</v>
      </c>
      <c r="F54" s="84">
        <v>11</v>
      </c>
      <c r="G54" s="84" t="s">
        <v>2259</v>
      </c>
      <c r="H54" s="84">
        <v>28</v>
      </c>
      <c r="I54" s="84" t="s">
        <v>2296</v>
      </c>
      <c r="J54" s="84">
        <v>2</v>
      </c>
      <c r="K54" s="84" t="s">
        <v>2261</v>
      </c>
      <c r="L54" s="84">
        <v>4</v>
      </c>
      <c r="M54" s="84" t="s">
        <v>2316</v>
      </c>
      <c r="N54" s="84">
        <v>3</v>
      </c>
      <c r="O54" s="84" t="s">
        <v>2259</v>
      </c>
      <c r="P54" s="84">
        <v>10</v>
      </c>
      <c r="Q54" s="84" t="s">
        <v>2328</v>
      </c>
      <c r="R54" s="84">
        <v>3</v>
      </c>
      <c r="S54" s="84" t="s">
        <v>2332</v>
      </c>
      <c r="T54" s="84">
        <v>5</v>
      </c>
      <c r="U54" s="84" t="s">
        <v>2342</v>
      </c>
      <c r="V54" s="84">
        <v>8</v>
      </c>
    </row>
    <row r="55" spans="1:22" ht="15">
      <c r="A55" s="84" t="s">
        <v>2260</v>
      </c>
      <c r="B55" s="84">
        <v>40</v>
      </c>
      <c r="C55" s="84" t="s">
        <v>2271</v>
      </c>
      <c r="D55" s="84">
        <v>9</v>
      </c>
      <c r="E55" s="84" t="s">
        <v>2279</v>
      </c>
      <c r="F55" s="84">
        <v>11</v>
      </c>
      <c r="G55" s="84" t="s">
        <v>2260</v>
      </c>
      <c r="H55" s="84">
        <v>28</v>
      </c>
      <c r="I55" s="84" t="s">
        <v>2297</v>
      </c>
      <c r="J55" s="84">
        <v>2</v>
      </c>
      <c r="K55" s="84" t="s">
        <v>2306</v>
      </c>
      <c r="L55" s="84">
        <v>3</v>
      </c>
      <c r="M55" s="84" t="s">
        <v>2317</v>
      </c>
      <c r="N55" s="84">
        <v>3</v>
      </c>
      <c r="O55" s="84" t="s">
        <v>2260</v>
      </c>
      <c r="P55" s="84">
        <v>10</v>
      </c>
      <c r="Q55" s="84" t="s">
        <v>2329</v>
      </c>
      <c r="R55" s="84">
        <v>3</v>
      </c>
      <c r="S55" s="84" t="s">
        <v>2333</v>
      </c>
      <c r="T55" s="84">
        <v>4</v>
      </c>
      <c r="U55" s="84" t="s">
        <v>2343</v>
      </c>
      <c r="V55" s="84">
        <v>5</v>
      </c>
    </row>
    <row r="56" spans="1:22" ht="15">
      <c r="A56" s="84" t="s">
        <v>2261</v>
      </c>
      <c r="B56" s="84">
        <v>37</v>
      </c>
      <c r="C56" s="84" t="s">
        <v>2272</v>
      </c>
      <c r="D56" s="84">
        <v>9</v>
      </c>
      <c r="E56" s="84" t="s">
        <v>2280</v>
      </c>
      <c r="F56" s="84">
        <v>11</v>
      </c>
      <c r="G56" s="84" t="s">
        <v>2268</v>
      </c>
      <c r="H56" s="84">
        <v>14</v>
      </c>
      <c r="I56" s="84" t="s">
        <v>2298</v>
      </c>
      <c r="J56" s="84">
        <v>2</v>
      </c>
      <c r="K56" s="84" t="s">
        <v>2307</v>
      </c>
      <c r="L56" s="84">
        <v>3</v>
      </c>
      <c r="M56" s="84" t="s">
        <v>2318</v>
      </c>
      <c r="N56" s="84">
        <v>3</v>
      </c>
      <c r="O56" s="84" t="s">
        <v>2268</v>
      </c>
      <c r="P56" s="84">
        <v>5</v>
      </c>
      <c r="Q56" s="84" t="s">
        <v>2330</v>
      </c>
      <c r="R56" s="84">
        <v>2</v>
      </c>
      <c r="S56" s="84" t="s">
        <v>2334</v>
      </c>
      <c r="T56" s="84">
        <v>4</v>
      </c>
      <c r="U56" s="84" t="s">
        <v>2344</v>
      </c>
      <c r="V56" s="84">
        <v>5</v>
      </c>
    </row>
    <row r="57" spans="1:22" ht="15">
      <c r="A57" s="84" t="s">
        <v>2262</v>
      </c>
      <c r="B57" s="84">
        <v>29</v>
      </c>
      <c r="C57" s="84" t="s">
        <v>2273</v>
      </c>
      <c r="D57" s="84">
        <v>9</v>
      </c>
      <c r="E57" s="84" t="s">
        <v>2281</v>
      </c>
      <c r="F57" s="84">
        <v>11</v>
      </c>
      <c r="G57" s="84" t="s">
        <v>2289</v>
      </c>
      <c r="H57" s="84">
        <v>14</v>
      </c>
      <c r="I57" s="84" t="s">
        <v>2299</v>
      </c>
      <c r="J57" s="84">
        <v>2</v>
      </c>
      <c r="K57" s="84" t="s">
        <v>2308</v>
      </c>
      <c r="L57" s="84">
        <v>2</v>
      </c>
      <c r="M57" s="84" t="s">
        <v>2319</v>
      </c>
      <c r="N57" s="84">
        <v>3</v>
      </c>
      <c r="O57" s="84" t="s">
        <v>2289</v>
      </c>
      <c r="P57" s="84">
        <v>5</v>
      </c>
      <c r="Q57" s="84"/>
      <c r="R57" s="84"/>
      <c r="S57" s="84" t="s">
        <v>2335</v>
      </c>
      <c r="T57" s="84">
        <v>4</v>
      </c>
      <c r="U57" s="84" t="s">
        <v>2345</v>
      </c>
      <c r="V57" s="84">
        <v>5</v>
      </c>
    </row>
    <row r="58" spans="1:22" ht="15">
      <c r="A58" s="84" t="s">
        <v>2263</v>
      </c>
      <c r="B58" s="84">
        <v>29</v>
      </c>
      <c r="C58" s="84" t="s">
        <v>2274</v>
      </c>
      <c r="D58" s="84">
        <v>9</v>
      </c>
      <c r="E58" s="84" t="s">
        <v>2282</v>
      </c>
      <c r="F58" s="84">
        <v>11</v>
      </c>
      <c r="G58" s="84" t="s">
        <v>2290</v>
      </c>
      <c r="H58" s="84">
        <v>14</v>
      </c>
      <c r="I58" s="84" t="s">
        <v>2261</v>
      </c>
      <c r="J58" s="84">
        <v>2</v>
      </c>
      <c r="K58" s="84" t="s">
        <v>2309</v>
      </c>
      <c r="L58" s="84">
        <v>2</v>
      </c>
      <c r="M58" s="84" t="s">
        <v>2320</v>
      </c>
      <c r="N58" s="84">
        <v>3</v>
      </c>
      <c r="O58" s="84" t="s">
        <v>2290</v>
      </c>
      <c r="P58" s="84">
        <v>5</v>
      </c>
      <c r="Q58" s="84"/>
      <c r="R58" s="84"/>
      <c r="S58" s="84" t="s">
        <v>2336</v>
      </c>
      <c r="T58" s="84">
        <v>4</v>
      </c>
      <c r="U58" s="84" t="s">
        <v>2346</v>
      </c>
      <c r="V58" s="84">
        <v>5</v>
      </c>
    </row>
    <row r="59" spans="1:22" ht="15">
      <c r="A59" s="84" t="s">
        <v>2264</v>
      </c>
      <c r="B59" s="84">
        <v>25</v>
      </c>
      <c r="C59" s="84" t="s">
        <v>2275</v>
      </c>
      <c r="D59" s="84">
        <v>9</v>
      </c>
      <c r="E59" s="84" t="s">
        <v>2283</v>
      </c>
      <c r="F59" s="84">
        <v>11</v>
      </c>
      <c r="G59" s="84" t="s">
        <v>2291</v>
      </c>
      <c r="H59" s="84">
        <v>14</v>
      </c>
      <c r="I59" s="84" t="s">
        <v>2300</v>
      </c>
      <c r="J59" s="84">
        <v>2</v>
      </c>
      <c r="K59" s="84" t="s">
        <v>2310</v>
      </c>
      <c r="L59" s="84">
        <v>2</v>
      </c>
      <c r="M59" s="84" t="s">
        <v>2321</v>
      </c>
      <c r="N59" s="84">
        <v>3</v>
      </c>
      <c r="O59" s="84" t="s">
        <v>2291</v>
      </c>
      <c r="P59" s="84">
        <v>5</v>
      </c>
      <c r="Q59" s="84"/>
      <c r="R59" s="84"/>
      <c r="S59" s="84" t="s">
        <v>2267</v>
      </c>
      <c r="T59" s="84">
        <v>4</v>
      </c>
      <c r="U59" s="84" t="s">
        <v>2347</v>
      </c>
      <c r="V59" s="84">
        <v>5</v>
      </c>
    </row>
    <row r="60" spans="1:22" ht="15">
      <c r="A60" s="84" t="s">
        <v>2265</v>
      </c>
      <c r="B60" s="84">
        <v>24</v>
      </c>
      <c r="C60" s="84" t="s">
        <v>2262</v>
      </c>
      <c r="D60" s="84">
        <v>9</v>
      </c>
      <c r="E60" s="84" t="s">
        <v>2284</v>
      </c>
      <c r="F60" s="84">
        <v>11</v>
      </c>
      <c r="G60" s="84" t="s">
        <v>2292</v>
      </c>
      <c r="H60" s="84">
        <v>14</v>
      </c>
      <c r="I60" s="84" t="s">
        <v>2301</v>
      </c>
      <c r="J60" s="84">
        <v>2</v>
      </c>
      <c r="K60" s="84" t="s">
        <v>2311</v>
      </c>
      <c r="L60" s="84">
        <v>2</v>
      </c>
      <c r="M60" s="84" t="s">
        <v>2322</v>
      </c>
      <c r="N60" s="84">
        <v>3</v>
      </c>
      <c r="O60" s="84" t="s">
        <v>2292</v>
      </c>
      <c r="P60" s="84">
        <v>5</v>
      </c>
      <c r="Q60" s="84"/>
      <c r="R60" s="84"/>
      <c r="S60" s="84" t="s">
        <v>2337</v>
      </c>
      <c r="T60" s="84">
        <v>4</v>
      </c>
      <c r="U60" s="84" t="s">
        <v>2348</v>
      </c>
      <c r="V60" s="84">
        <v>5</v>
      </c>
    </row>
    <row r="61" spans="1:22" ht="15">
      <c r="A61" s="84" t="s">
        <v>2266</v>
      </c>
      <c r="B61" s="84">
        <v>24</v>
      </c>
      <c r="C61" s="84" t="s">
        <v>2261</v>
      </c>
      <c r="D61" s="84">
        <v>9</v>
      </c>
      <c r="E61" s="84" t="s">
        <v>2285</v>
      </c>
      <c r="F61" s="84">
        <v>11</v>
      </c>
      <c r="G61" s="84" t="s">
        <v>2293</v>
      </c>
      <c r="H61" s="84">
        <v>14</v>
      </c>
      <c r="I61" s="84" t="s">
        <v>2302</v>
      </c>
      <c r="J61" s="84">
        <v>2</v>
      </c>
      <c r="K61" s="84" t="s">
        <v>2312</v>
      </c>
      <c r="L61" s="84">
        <v>2</v>
      </c>
      <c r="M61" s="84" t="s">
        <v>2323</v>
      </c>
      <c r="N61" s="84">
        <v>3</v>
      </c>
      <c r="O61" s="84" t="s">
        <v>2293</v>
      </c>
      <c r="P61" s="84">
        <v>5</v>
      </c>
      <c r="Q61" s="84"/>
      <c r="R61" s="84"/>
      <c r="S61" s="84" t="s">
        <v>2338</v>
      </c>
      <c r="T61" s="84">
        <v>4</v>
      </c>
      <c r="U61" s="84" t="s">
        <v>2349</v>
      </c>
      <c r="V61" s="84">
        <v>5</v>
      </c>
    </row>
    <row r="62" spans="1:22" ht="15">
      <c r="A62" s="84" t="s">
        <v>2267</v>
      </c>
      <c r="B62" s="84">
        <v>24</v>
      </c>
      <c r="C62" s="84" t="s">
        <v>2263</v>
      </c>
      <c r="D62" s="84">
        <v>9</v>
      </c>
      <c r="E62" s="84" t="s">
        <v>2286</v>
      </c>
      <c r="F62" s="84">
        <v>10</v>
      </c>
      <c r="G62" s="84" t="s">
        <v>2294</v>
      </c>
      <c r="H62" s="84">
        <v>14</v>
      </c>
      <c r="I62" s="84" t="s">
        <v>2303</v>
      </c>
      <c r="J62" s="84">
        <v>2</v>
      </c>
      <c r="K62" s="84" t="s">
        <v>2313</v>
      </c>
      <c r="L62" s="84">
        <v>2</v>
      </c>
      <c r="M62" s="84" t="s">
        <v>2324</v>
      </c>
      <c r="N62" s="84">
        <v>3</v>
      </c>
      <c r="O62" s="84" t="s">
        <v>2294</v>
      </c>
      <c r="P62" s="84">
        <v>5</v>
      </c>
      <c r="Q62" s="84"/>
      <c r="R62" s="84"/>
      <c r="S62" s="84" t="s">
        <v>2339</v>
      </c>
      <c r="T62" s="84">
        <v>3</v>
      </c>
      <c r="U62" s="84" t="s">
        <v>2350</v>
      </c>
      <c r="V62" s="84">
        <v>4</v>
      </c>
    </row>
    <row r="63" spans="1:22" ht="15">
      <c r="A63" s="84" t="s">
        <v>2268</v>
      </c>
      <c r="B63" s="84">
        <v>20</v>
      </c>
      <c r="C63" s="84" t="s">
        <v>2276</v>
      </c>
      <c r="D63" s="84">
        <v>9</v>
      </c>
      <c r="E63" s="84" t="s">
        <v>2287</v>
      </c>
      <c r="F63" s="84">
        <v>10</v>
      </c>
      <c r="G63" s="84" t="s">
        <v>2265</v>
      </c>
      <c r="H63" s="84">
        <v>14</v>
      </c>
      <c r="I63" s="84" t="s">
        <v>2304</v>
      </c>
      <c r="J63" s="84">
        <v>2</v>
      </c>
      <c r="K63" s="84" t="s">
        <v>2314</v>
      </c>
      <c r="L63" s="84">
        <v>2</v>
      </c>
      <c r="M63" s="84" t="s">
        <v>2325</v>
      </c>
      <c r="N63" s="84">
        <v>3</v>
      </c>
      <c r="O63" s="84" t="s">
        <v>2265</v>
      </c>
      <c r="P63" s="84">
        <v>5</v>
      </c>
      <c r="Q63" s="84"/>
      <c r="R63" s="84"/>
      <c r="S63" s="84" t="s">
        <v>2340</v>
      </c>
      <c r="T63" s="84">
        <v>3</v>
      </c>
      <c r="U63" s="84" t="s">
        <v>2351</v>
      </c>
      <c r="V63" s="84">
        <v>4</v>
      </c>
    </row>
    <row r="66" spans="1:22" ht="15" customHeight="1">
      <c r="A66" s="13" t="s">
        <v>2366</v>
      </c>
      <c r="B66" s="13" t="s">
        <v>2073</v>
      </c>
      <c r="C66" s="13" t="s">
        <v>2368</v>
      </c>
      <c r="D66" s="13" t="s">
        <v>2076</v>
      </c>
      <c r="E66" s="78" t="s">
        <v>2369</v>
      </c>
      <c r="F66" s="78" t="s">
        <v>2078</v>
      </c>
      <c r="G66" s="78" t="s">
        <v>2372</v>
      </c>
      <c r="H66" s="78" t="s">
        <v>2080</v>
      </c>
      <c r="I66" s="78" t="s">
        <v>2375</v>
      </c>
      <c r="J66" s="78" t="s">
        <v>2084</v>
      </c>
      <c r="K66" s="13" t="s">
        <v>2377</v>
      </c>
      <c r="L66" s="13" t="s">
        <v>2086</v>
      </c>
      <c r="M66" s="78" t="s">
        <v>2379</v>
      </c>
      <c r="N66" s="78" t="s">
        <v>2088</v>
      </c>
      <c r="O66" s="78" t="s">
        <v>2381</v>
      </c>
      <c r="P66" s="78" t="s">
        <v>2090</v>
      </c>
      <c r="Q66" s="13" t="s">
        <v>2383</v>
      </c>
      <c r="R66" s="13" t="s">
        <v>2092</v>
      </c>
      <c r="S66" s="78" t="s">
        <v>2385</v>
      </c>
      <c r="T66" s="78" t="s">
        <v>2094</v>
      </c>
      <c r="U66" s="78" t="s">
        <v>2387</v>
      </c>
      <c r="V66" s="78" t="s">
        <v>2095</v>
      </c>
    </row>
    <row r="67" spans="1:22" ht="15">
      <c r="A67" s="78" t="s">
        <v>363</v>
      </c>
      <c r="B67" s="78">
        <v>1</v>
      </c>
      <c r="C67" s="78" t="s">
        <v>353</v>
      </c>
      <c r="D67" s="78">
        <v>1</v>
      </c>
      <c r="E67" s="78"/>
      <c r="F67" s="78"/>
      <c r="G67" s="78"/>
      <c r="H67" s="78"/>
      <c r="I67" s="78"/>
      <c r="J67" s="78"/>
      <c r="K67" s="78" t="s">
        <v>363</v>
      </c>
      <c r="L67" s="78">
        <v>1</v>
      </c>
      <c r="M67" s="78"/>
      <c r="N67" s="78"/>
      <c r="O67" s="78"/>
      <c r="P67" s="78"/>
      <c r="Q67" s="78" t="s">
        <v>357</v>
      </c>
      <c r="R67" s="78">
        <v>1</v>
      </c>
      <c r="S67" s="78"/>
      <c r="T67" s="78"/>
      <c r="U67" s="78"/>
      <c r="V67" s="78"/>
    </row>
    <row r="68" spans="1:22" ht="15">
      <c r="A68" s="78" t="s">
        <v>357</v>
      </c>
      <c r="B68" s="78">
        <v>1</v>
      </c>
      <c r="C68" s="78" t="s">
        <v>303</v>
      </c>
      <c r="D68" s="78">
        <v>1</v>
      </c>
      <c r="E68" s="78"/>
      <c r="F68" s="78"/>
      <c r="G68" s="78"/>
      <c r="H68" s="78"/>
      <c r="I68" s="78"/>
      <c r="J68" s="78"/>
      <c r="K68" s="78"/>
      <c r="L68" s="78"/>
      <c r="M68" s="78"/>
      <c r="N68" s="78"/>
      <c r="O68" s="78"/>
      <c r="P68" s="78"/>
      <c r="Q68" s="78"/>
      <c r="R68" s="78"/>
      <c r="S68" s="78"/>
      <c r="T68" s="78"/>
      <c r="U68" s="78"/>
      <c r="V68" s="78"/>
    </row>
    <row r="69" spans="1:22" ht="15">
      <c r="A69" s="78" t="s">
        <v>353</v>
      </c>
      <c r="B69" s="78">
        <v>1</v>
      </c>
      <c r="C69" s="78" t="s">
        <v>332</v>
      </c>
      <c r="D69" s="78">
        <v>1</v>
      </c>
      <c r="E69" s="78"/>
      <c r="F69" s="78"/>
      <c r="G69" s="78"/>
      <c r="H69" s="78"/>
      <c r="I69" s="78"/>
      <c r="J69" s="78"/>
      <c r="K69" s="78"/>
      <c r="L69" s="78"/>
      <c r="M69" s="78"/>
      <c r="N69" s="78"/>
      <c r="O69" s="78"/>
      <c r="P69" s="78"/>
      <c r="Q69" s="78"/>
      <c r="R69" s="78"/>
      <c r="S69" s="78"/>
      <c r="T69" s="78"/>
      <c r="U69" s="78"/>
      <c r="V69" s="78"/>
    </row>
    <row r="70" spans="1:22" ht="15">
      <c r="A70" s="78" t="s">
        <v>326</v>
      </c>
      <c r="B70" s="78">
        <v>1</v>
      </c>
      <c r="C70" s="78" t="s">
        <v>334</v>
      </c>
      <c r="D70" s="78">
        <v>1</v>
      </c>
      <c r="E70" s="78"/>
      <c r="F70" s="78"/>
      <c r="G70" s="78"/>
      <c r="H70" s="78"/>
      <c r="I70" s="78"/>
      <c r="J70" s="78"/>
      <c r="K70" s="78"/>
      <c r="L70" s="78"/>
      <c r="M70" s="78"/>
      <c r="N70" s="78"/>
      <c r="O70" s="78"/>
      <c r="P70" s="78"/>
      <c r="Q70" s="78"/>
      <c r="R70" s="78"/>
      <c r="S70" s="78"/>
      <c r="T70" s="78"/>
      <c r="U70" s="78"/>
      <c r="V70" s="78"/>
    </row>
    <row r="71" spans="1:22" ht="15">
      <c r="A71" s="78" t="s">
        <v>317</v>
      </c>
      <c r="B71" s="78">
        <v>1</v>
      </c>
      <c r="C71" s="78" t="s">
        <v>317</v>
      </c>
      <c r="D71" s="78">
        <v>1</v>
      </c>
      <c r="E71" s="78"/>
      <c r="F71" s="78"/>
      <c r="G71" s="78"/>
      <c r="H71" s="78"/>
      <c r="I71" s="78"/>
      <c r="J71" s="78"/>
      <c r="K71" s="78"/>
      <c r="L71" s="78"/>
      <c r="M71" s="78"/>
      <c r="N71" s="78"/>
      <c r="O71" s="78"/>
      <c r="P71" s="78"/>
      <c r="Q71" s="78"/>
      <c r="R71" s="78"/>
      <c r="S71" s="78"/>
      <c r="T71" s="78"/>
      <c r="U71" s="78"/>
      <c r="V71" s="78"/>
    </row>
    <row r="72" spans="1:22" ht="15">
      <c r="A72" s="78" t="s">
        <v>334</v>
      </c>
      <c r="B72" s="78">
        <v>1</v>
      </c>
      <c r="C72" s="78" t="s">
        <v>326</v>
      </c>
      <c r="D72" s="78">
        <v>1</v>
      </c>
      <c r="E72" s="78"/>
      <c r="F72" s="78"/>
      <c r="G72" s="78"/>
      <c r="H72" s="78"/>
      <c r="I72" s="78"/>
      <c r="J72" s="78"/>
      <c r="K72" s="78"/>
      <c r="L72" s="78"/>
      <c r="M72" s="78"/>
      <c r="N72" s="78"/>
      <c r="O72" s="78"/>
      <c r="P72" s="78"/>
      <c r="Q72" s="78"/>
      <c r="R72" s="78"/>
      <c r="S72" s="78"/>
      <c r="T72" s="78"/>
      <c r="U72" s="78"/>
      <c r="V72" s="78"/>
    </row>
    <row r="73" spans="1:22" ht="15">
      <c r="A73" s="78" t="s">
        <v>332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297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2367</v>
      </c>
      <c r="B78" s="13" t="s">
        <v>2073</v>
      </c>
      <c r="C78" s="13" t="s">
        <v>2370</v>
      </c>
      <c r="D78" s="13" t="s">
        <v>2076</v>
      </c>
      <c r="E78" s="13" t="s">
        <v>2371</v>
      </c>
      <c r="F78" s="13" t="s">
        <v>2078</v>
      </c>
      <c r="G78" s="13" t="s">
        <v>2374</v>
      </c>
      <c r="H78" s="13" t="s">
        <v>2080</v>
      </c>
      <c r="I78" s="78" t="s">
        <v>2376</v>
      </c>
      <c r="J78" s="78" t="s">
        <v>2084</v>
      </c>
      <c r="K78" s="13" t="s">
        <v>2378</v>
      </c>
      <c r="L78" s="13" t="s">
        <v>2086</v>
      </c>
      <c r="M78" s="13" t="s">
        <v>2380</v>
      </c>
      <c r="N78" s="13" t="s">
        <v>2088</v>
      </c>
      <c r="O78" s="13" t="s">
        <v>2382</v>
      </c>
      <c r="P78" s="13" t="s">
        <v>2090</v>
      </c>
      <c r="Q78" s="13" t="s">
        <v>2384</v>
      </c>
      <c r="R78" s="13" t="s">
        <v>2092</v>
      </c>
      <c r="S78" s="13" t="s">
        <v>2386</v>
      </c>
      <c r="T78" s="13" t="s">
        <v>2094</v>
      </c>
      <c r="U78" s="13" t="s">
        <v>2388</v>
      </c>
      <c r="V78" s="13" t="s">
        <v>2095</v>
      </c>
    </row>
    <row r="79" spans="1:22" ht="15">
      <c r="A79" s="78" t="s">
        <v>268</v>
      </c>
      <c r="B79" s="78">
        <v>21</v>
      </c>
      <c r="C79" s="78" t="s">
        <v>268</v>
      </c>
      <c r="D79" s="78">
        <v>10</v>
      </c>
      <c r="E79" s="78" t="s">
        <v>255</v>
      </c>
      <c r="F79" s="78">
        <v>11</v>
      </c>
      <c r="G79" s="78" t="s">
        <v>271</v>
      </c>
      <c r="H79" s="78">
        <v>13</v>
      </c>
      <c r="I79" s="78"/>
      <c r="J79" s="78"/>
      <c r="K79" s="78" t="s">
        <v>289</v>
      </c>
      <c r="L79" s="78">
        <v>4</v>
      </c>
      <c r="M79" s="78" t="s">
        <v>268</v>
      </c>
      <c r="N79" s="78">
        <v>6</v>
      </c>
      <c r="O79" s="78" t="s">
        <v>269</v>
      </c>
      <c r="P79" s="78">
        <v>4</v>
      </c>
      <c r="Q79" s="78" t="s">
        <v>287</v>
      </c>
      <c r="R79" s="78">
        <v>2</v>
      </c>
      <c r="S79" s="78" t="s">
        <v>277</v>
      </c>
      <c r="T79" s="78">
        <v>3</v>
      </c>
      <c r="U79" s="78" t="s">
        <v>262</v>
      </c>
      <c r="V79" s="78">
        <v>3</v>
      </c>
    </row>
    <row r="80" spans="1:22" ht="15">
      <c r="A80" s="78" t="s">
        <v>255</v>
      </c>
      <c r="B80" s="78">
        <v>17</v>
      </c>
      <c r="C80" s="78" t="s">
        <v>294</v>
      </c>
      <c r="D80" s="78">
        <v>5</v>
      </c>
      <c r="E80" s="78" t="s">
        <v>301</v>
      </c>
      <c r="F80" s="78">
        <v>11</v>
      </c>
      <c r="G80" s="78" t="s">
        <v>255</v>
      </c>
      <c r="H80" s="78">
        <v>1</v>
      </c>
      <c r="I80" s="78"/>
      <c r="J80" s="78"/>
      <c r="K80" s="78" t="s">
        <v>362</v>
      </c>
      <c r="L80" s="78">
        <v>2</v>
      </c>
      <c r="M80" s="78" t="s">
        <v>348</v>
      </c>
      <c r="N80" s="78">
        <v>3</v>
      </c>
      <c r="O80" s="78"/>
      <c r="P80" s="78"/>
      <c r="Q80" s="78" t="s">
        <v>357</v>
      </c>
      <c r="R80" s="78">
        <v>2</v>
      </c>
      <c r="S80" s="78"/>
      <c r="T80" s="78"/>
      <c r="U80" s="78"/>
      <c r="V80" s="78"/>
    </row>
    <row r="81" spans="1:22" ht="15">
      <c r="A81" s="78" t="s">
        <v>271</v>
      </c>
      <c r="B81" s="78">
        <v>14</v>
      </c>
      <c r="C81" s="78" t="s">
        <v>255</v>
      </c>
      <c r="D81" s="78">
        <v>3</v>
      </c>
      <c r="E81" s="78" t="s">
        <v>299</v>
      </c>
      <c r="F81" s="78">
        <v>3</v>
      </c>
      <c r="G81" s="78"/>
      <c r="H81" s="78"/>
      <c r="I81" s="78"/>
      <c r="J81" s="78"/>
      <c r="K81" s="78" t="s">
        <v>284</v>
      </c>
      <c r="L81" s="78">
        <v>2</v>
      </c>
      <c r="M81" s="78" t="s">
        <v>255</v>
      </c>
      <c r="N81" s="78">
        <v>2</v>
      </c>
      <c r="O81" s="78"/>
      <c r="P81" s="78"/>
      <c r="Q81" s="78"/>
      <c r="R81" s="78"/>
      <c r="S81" s="78"/>
      <c r="T81" s="78"/>
      <c r="U81" s="78"/>
      <c r="V81" s="78"/>
    </row>
    <row r="82" spans="1:22" ht="15">
      <c r="A82" s="78" t="s">
        <v>301</v>
      </c>
      <c r="B82" s="78">
        <v>12</v>
      </c>
      <c r="C82" s="78" t="s">
        <v>295</v>
      </c>
      <c r="D82" s="78">
        <v>3</v>
      </c>
      <c r="E82" s="78" t="s">
        <v>268</v>
      </c>
      <c r="F82" s="78">
        <v>3</v>
      </c>
      <c r="G82" s="78"/>
      <c r="H82" s="78"/>
      <c r="I82" s="78"/>
      <c r="J82" s="78"/>
      <c r="K82" s="78" t="s">
        <v>361</v>
      </c>
      <c r="L82" s="78">
        <v>2</v>
      </c>
      <c r="M82" s="78" t="s">
        <v>301</v>
      </c>
      <c r="N82" s="78">
        <v>1</v>
      </c>
      <c r="O82" s="78"/>
      <c r="P82" s="78"/>
      <c r="Q82" s="78"/>
      <c r="R82" s="78"/>
      <c r="S82" s="78"/>
      <c r="T82" s="78"/>
      <c r="U82" s="78"/>
      <c r="V82" s="78"/>
    </row>
    <row r="83" spans="1:22" ht="15">
      <c r="A83" s="78" t="s">
        <v>348</v>
      </c>
      <c r="B83" s="78">
        <v>6</v>
      </c>
      <c r="C83" s="78" t="s">
        <v>336</v>
      </c>
      <c r="D83" s="78">
        <v>3</v>
      </c>
      <c r="E83" s="78" t="s">
        <v>280</v>
      </c>
      <c r="F83" s="78">
        <v>2</v>
      </c>
      <c r="G83" s="78"/>
      <c r="H83" s="78"/>
      <c r="I83" s="78"/>
      <c r="J83" s="78"/>
      <c r="K83" s="78" t="s">
        <v>268</v>
      </c>
      <c r="L83" s="78">
        <v>2</v>
      </c>
      <c r="M83" s="78" t="s">
        <v>353</v>
      </c>
      <c r="N83" s="78">
        <v>1</v>
      </c>
      <c r="O83" s="78"/>
      <c r="P83" s="78"/>
      <c r="Q83" s="78"/>
      <c r="R83" s="78"/>
      <c r="S83" s="78"/>
      <c r="T83" s="78"/>
      <c r="U83" s="78"/>
      <c r="V83" s="78"/>
    </row>
    <row r="84" spans="1:22" ht="15">
      <c r="A84" s="78" t="s">
        <v>299</v>
      </c>
      <c r="B84" s="78">
        <v>5</v>
      </c>
      <c r="C84" s="78" t="s">
        <v>338</v>
      </c>
      <c r="D84" s="78">
        <v>3</v>
      </c>
      <c r="E84" s="78" t="s">
        <v>300</v>
      </c>
      <c r="F84" s="78">
        <v>1</v>
      </c>
      <c r="G84" s="78"/>
      <c r="H84" s="78"/>
      <c r="I84" s="78"/>
      <c r="J84" s="78"/>
      <c r="K84" s="78" t="s">
        <v>360</v>
      </c>
      <c r="L84" s="78">
        <v>2</v>
      </c>
      <c r="M84" s="78" t="s">
        <v>352</v>
      </c>
      <c r="N84" s="78">
        <v>1</v>
      </c>
      <c r="O84" s="78"/>
      <c r="P84" s="78"/>
      <c r="Q84" s="78"/>
      <c r="R84" s="78"/>
      <c r="S84" s="78"/>
      <c r="T84" s="78"/>
      <c r="U84" s="78"/>
      <c r="V84" s="78"/>
    </row>
    <row r="85" spans="1:22" ht="15">
      <c r="A85" s="78" t="s">
        <v>294</v>
      </c>
      <c r="B85" s="78">
        <v>5</v>
      </c>
      <c r="C85" s="78" t="s">
        <v>337</v>
      </c>
      <c r="D85" s="78">
        <v>3</v>
      </c>
      <c r="E85" s="78" t="s">
        <v>271</v>
      </c>
      <c r="F85" s="78">
        <v>1</v>
      </c>
      <c r="G85" s="78"/>
      <c r="H85" s="78"/>
      <c r="I85" s="78"/>
      <c r="J85" s="78"/>
      <c r="K85" s="78" t="s">
        <v>359</v>
      </c>
      <c r="L85" s="78">
        <v>2</v>
      </c>
      <c r="M85" s="78" t="s">
        <v>275</v>
      </c>
      <c r="N85" s="78">
        <v>1</v>
      </c>
      <c r="O85" s="78"/>
      <c r="P85" s="78"/>
      <c r="Q85" s="78"/>
      <c r="R85" s="78"/>
      <c r="S85" s="78"/>
      <c r="T85" s="78"/>
      <c r="U85" s="78"/>
      <c r="V85" s="78"/>
    </row>
    <row r="86" spans="1:22" ht="15">
      <c r="A86" s="78" t="s">
        <v>269</v>
      </c>
      <c r="B86" s="78">
        <v>5</v>
      </c>
      <c r="C86" s="78" t="s">
        <v>348</v>
      </c>
      <c r="D86" s="78">
        <v>3</v>
      </c>
      <c r="E86" s="78" t="s">
        <v>2373</v>
      </c>
      <c r="F86" s="78">
        <v>1</v>
      </c>
      <c r="G86" s="78"/>
      <c r="H86" s="78"/>
      <c r="I86" s="78"/>
      <c r="J86" s="78"/>
      <c r="K86" s="78" t="s">
        <v>358</v>
      </c>
      <c r="L86" s="78">
        <v>2</v>
      </c>
      <c r="M86" s="78" t="s">
        <v>351</v>
      </c>
      <c r="N86" s="78">
        <v>1</v>
      </c>
      <c r="O86" s="78"/>
      <c r="P86" s="78"/>
      <c r="Q86" s="78"/>
      <c r="R86" s="78"/>
      <c r="S86" s="78"/>
      <c r="T86" s="78"/>
      <c r="U86" s="78"/>
      <c r="V86" s="78"/>
    </row>
    <row r="87" spans="1:22" ht="15">
      <c r="A87" s="78" t="s">
        <v>289</v>
      </c>
      <c r="B87" s="78">
        <v>4</v>
      </c>
      <c r="C87" s="78" t="s">
        <v>352</v>
      </c>
      <c r="D87" s="78">
        <v>2</v>
      </c>
      <c r="E87" s="78"/>
      <c r="F87" s="78"/>
      <c r="G87" s="78"/>
      <c r="H87" s="78"/>
      <c r="I87" s="78"/>
      <c r="J87" s="78"/>
      <c r="K87" s="78" t="s">
        <v>363</v>
      </c>
      <c r="L87" s="78">
        <v>1</v>
      </c>
      <c r="M87" s="78" t="s">
        <v>350</v>
      </c>
      <c r="N87" s="78">
        <v>1</v>
      </c>
      <c r="O87" s="78"/>
      <c r="P87" s="78"/>
      <c r="Q87" s="78"/>
      <c r="R87" s="78"/>
      <c r="S87" s="78"/>
      <c r="T87" s="78"/>
      <c r="U87" s="78"/>
      <c r="V87" s="78"/>
    </row>
    <row r="88" spans="1:22" ht="15">
      <c r="A88" s="78" t="s">
        <v>277</v>
      </c>
      <c r="B88" s="78">
        <v>4</v>
      </c>
      <c r="C88" s="78" t="s">
        <v>275</v>
      </c>
      <c r="D88" s="78">
        <v>2</v>
      </c>
      <c r="E88" s="78"/>
      <c r="F88" s="78"/>
      <c r="G88" s="78"/>
      <c r="H88" s="78"/>
      <c r="I88" s="78"/>
      <c r="J88" s="78"/>
      <c r="K88" s="78" t="s">
        <v>2179</v>
      </c>
      <c r="L88" s="78">
        <v>1</v>
      </c>
      <c r="M88" s="78" t="s">
        <v>349</v>
      </c>
      <c r="N88" s="78">
        <v>1</v>
      </c>
      <c r="O88" s="78"/>
      <c r="P88" s="78"/>
      <c r="Q88" s="78"/>
      <c r="R88" s="78"/>
      <c r="S88" s="78"/>
      <c r="T88" s="78"/>
      <c r="U88" s="78"/>
      <c r="V88" s="78"/>
    </row>
    <row r="91" spans="1:22" ht="15" customHeight="1">
      <c r="A91" s="13" t="s">
        <v>2400</v>
      </c>
      <c r="B91" s="13" t="s">
        <v>2073</v>
      </c>
      <c r="C91" s="13" t="s">
        <v>2401</v>
      </c>
      <c r="D91" s="13" t="s">
        <v>2076</v>
      </c>
      <c r="E91" s="13" t="s">
        <v>2402</v>
      </c>
      <c r="F91" s="13" t="s">
        <v>2078</v>
      </c>
      <c r="G91" s="13" t="s">
        <v>2403</v>
      </c>
      <c r="H91" s="13" t="s">
        <v>2080</v>
      </c>
      <c r="I91" s="13" t="s">
        <v>2404</v>
      </c>
      <c r="J91" s="13" t="s">
        <v>2084</v>
      </c>
      <c r="K91" s="13" t="s">
        <v>2405</v>
      </c>
      <c r="L91" s="13" t="s">
        <v>2086</v>
      </c>
      <c r="M91" s="13" t="s">
        <v>2406</v>
      </c>
      <c r="N91" s="13" t="s">
        <v>2088</v>
      </c>
      <c r="O91" s="13" t="s">
        <v>2407</v>
      </c>
      <c r="P91" s="13" t="s">
        <v>2090</v>
      </c>
      <c r="Q91" s="13" t="s">
        <v>2408</v>
      </c>
      <c r="R91" s="13" t="s">
        <v>2092</v>
      </c>
      <c r="S91" s="13" t="s">
        <v>2409</v>
      </c>
      <c r="T91" s="13" t="s">
        <v>2094</v>
      </c>
      <c r="U91" s="13" t="s">
        <v>2410</v>
      </c>
      <c r="V91" s="13" t="s">
        <v>2095</v>
      </c>
    </row>
    <row r="92" spans="1:22" ht="15">
      <c r="A92" s="114" t="s">
        <v>355</v>
      </c>
      <c r="B92" s="78">
        <v>1055176</v>
      </c>
      <c r="C92" s="114" t="s">
        <v>230</v>
      </c>
      <c r="D92" s="78">
        <v>421228</v>
      </c>
      <c r="E92" s="114" t="s">
        <v>282</v>
      </c>
      <c r="F92" s="78">
        <v>287798</v>
      </c>
      <c r="G92" s="114" t="s">
        <v>241</v>
      </c>
      <c r="H92" s="78">
        <v>41796</v>
      </c>
      <c r="I92" s="114" t="s">
        <v>231</v>
      </c>
      <c r="J92" s="78">
        <v>59585</v>
      </c>
      <c r="K92" s="114" t="s">
        <v>355</v>
      </c>
      <c r="L92" s="78">
        <v>1055176</v>
      </c>
      <c r="M92" s="114" t="s">
        <v>349</v>
      </c>
      <c r="N92" s="78">
        <v>101202</v>
      </c>
      <c r="O92" s="114" t="s">
        <v>237</v>
      </c>
      <c r="P92" s="78">
        <v>130056</v>
      </c>
      <c r="Q92" s="114" t="s">
        <v>286</v>
      </c>
      <c r="R92" s="78">
        <v>104061</v>
      </c>
      <c r="S92" s="114" t="s">
        <v>278</v>
      </c>
      <c r="T92" s="78">
        <v>44028</v>
      </c>
      <c r="U92" s="114" t="s">
        <v>252</v>
      </c>
      <c r="V92" s="78">
        <v>23583</v>
      </c>
    </row>
    <row r="93" spans="1:22" ht="15">
      <c r="A93" s="114" t="s">
        <v>230</v>
      </c>
      <c r="B93" s="78">
        <v>421228</v>
      </c>
      <c r="C93" s="114" t="s">
        <v>304</v>
      </c>
      <c r="D93" s="78">
        <v>337634</v>
      </c>
      <c r="E93" s="114" t="s">
        <v>248</v>
      </c>
      <c r="F93" s="78">
        <v>287492</v>
      </c>
      <c r="G93" s="114" t="s">
        <v>272</v>
      </c>
      <c r="H93" s="78">
        <v>41270</v>
      </c>
      <c r="I93" s="114" t="s">
        <v>954</v>
      </c>
      <c r="J93" s="78">
        <v>14666</v>
      </c>
      <c r="K93" s="114" t="s">
        <v>284</v>
      </c>
      <c r="L93" s="78">
        <v>88122</v>
      </c>
      <c r="M93" s="114" t="s">
        <v>348</v>
      </c>
      <c r="N93" s="78">
        <v>25978</v>
      </c>
      <c r="O93" s="114" t="s">
        <v>238</v>
      </c>
      <c r="P93" s="78">
        <v>117597</v>
      </c>
      <c r="Q93" s="114" t="s">
        <v>287</v>
      </c>
      <c r="R93" s="78">
        <v>5747</v>
      </c>
      <c r="S93" s="114" t="s">
        <v>273</v>
      </c>
      <c r="T93" s="78">
        <v>6483</v>
      </c>
      <c r="U93" s="114" t="s">
        <v>263</v>
      </c>
      <c r="V93" s="78">
        <v>15237</v>
      </c>
    </row>
    <row r="94" spans="1:22" ht="15">
      <c r="A94" s="114" t="s">
        <v>304</v>
      </c>
      <c r="B94" s="78">
        <v>337634</v>
      </c>
      <c r="C94" s="114" t="s">
        <v>226</v>
      </c>
      <c r="D94" s="78">
        <v>289758</v>
      </c>
      <c r="E94" s="114" t="s">
        <v>285</v>
      </c>
      <c r="F94" s="78">
        <v>31116</v>
      </c>
      <c r="G94" s="114" t="s">
        <v>271</v>
      </c>
      <c r="H94" s="78">
        <v>29719</v>
      </c>
      <c r="I94" s="114" t="s">
        <v>291</v>
      </c>
      <c r="J94" s="78">
        <v>8885</v>
      </c>
      <c r="K94" s="114" t="s">
        <v>358</v>
      </c>
      <c r="L94" s="78">
        <v>72691</v>
      </c>
      <c r="M94" s="114" t="s">
        <v>274</v>
      </c>
      <c r="N94" s="78">
        <v>6764</v>
      </c>
      <c r="O94" s="114" t="s">
        <v>235</v>
      </c>
      <c r="P94" s="78">
        <v>11304</v>
      </c>
      <c r="Q94" s="114" t="s">
        <v>288</v>
      </c>
      <c r="R94" s="78">
        <v>4242</v>
      </c>
      <c r="S94" s="114" t="s">
        <v>277</v>
      </c>
      <c r="T94" s="78">
        <v>5143</v>
      </c>
      <c r="U94" s="114" t="s">
        <v>262</v>
      </c>
      <c r="V94" s="78">
        <v>5462</v>
      </c>
    </row>
    <row r="95" spans="1:22" ht="15">
      <c r="A95" s="114" t="s">
        <v>226</v>
      </c>
      <c r="B95" s="78">
        <v>289758</v>
      </c>
      <c r="C95" s="114" t="s">
        <v>320</v>
      </c>
      <c r="D95" s="78">
        <v>131573</v>
      </c>
      <c r="E95" s="114" t="s">
        <v>300</v>
      </c>
      <c r="F95" s="78">
        <v>26315</v>
      </c>
      <c r="G95" s="114" t="s">
        <v>250</v>
      </c>
      <c r="H95" s="78">
        <v>20906</v>
      </c>
      <c r="I95" s="114" t="s">
        <v>290</v>
      </c>
      <c r="J95" s="78">
        <v>8455</v>
      </c>
      <c r="K95" s="114" t="s">
        <v>289</v>
      </c>
      <c r="L95" s="78">
        <v>71884</v>
      </c>
      <c r="M95" s="114" t="s">
        <v>275</v>
      </c>
      <c r="N95" s="78">
        <v>4203</v>
      </c>
      <c r="O95" s="114" t="s">
        <v>236</v>
      </c>
      <c r="P95" s="78">
        <v>3989</v>
      </c>
      <c r="Q95" s="114" t="s">
        <v>357</v>
      </c>
      <c r="R95" s="78">
        <v>3197</v>
      </c>
      <c r="S95" s="114" t="s">
        <v>276</v>
      </c>
      <c r="T95" s="78">
        <v>1068</v>
      </c>
      <c r="U95" s="114" t="s">
        <v>251</v>
      </c>
      <c r="V95" s="78">
        <v>867</v>
      </c>
    </row>
    <row r="96" spans="1:22" ht="15">
      <c r="A96" s="114" t="s">
        <v>282</v>
      </c>
      <c r="B96" s="78">
        <v>287798</v>
      </c>
      <c r="C96" s="114" t="s">
        <v>322</v>
      </c>
      <c r="D96" s="78">
        <v>127209</v>
      </c>
      <c r="E96" s="114" t="s">
        <v>257</v>
      </c>
      <c r="F96" s="78">
        <v>21850</v>
      </c>
      <c r="G96" s="114" t="s">
        <v>242</v>
      </c>
      <c r="H96" s="78">
        <v>15111</v>
      </c>
      <c r="I96" s="114" t="s">
        <v>213</v>
      </c>
      <c r="J96" s="78">
        <v>6902</v>
      </c>
      <c r="K96" s="114" t="s">
        <v>360</v>
      </c>
      <c r="L96" s="78">
        <v>34406</v>
      </c>
      <c r="M96" s="114" t="s">
        <v>351</v>
      </c>
      <c r="N96" s="78">
        <v>3761</v>
      </c>
      <c r="O96" s="114" t="s">
        <v>269</v>
      </c>
      <c r="P96" s="78">
        <v>2854</v>
      </c>
      <c r="Q96" s="114"/>
      <c r="R96" s="78"/>
      <c r="S96" s="114"/>
      <c r="T96" s="78"/>
      <c r="U96" s="114"/>
      <c r="V96" s="78"/>
    </row>
    <row r="97" spans="1:22" ht="15">
      <c r="A97" s="114" t="s">
        <v>248</v>
      </c>
      <c r="B97" s="78">
        <v>287492</v>
      </c>
      <c r="C97" s="114" t="s">
        <v>343</v>
      </c>
      <c r="D97" s="78">
        <v>119588</v>
      </c>
      <c r="E97" s="114" t="s">
        <v>299</v>
      </c>
      <c r="F97" s="78">
        <v>17625</v>
      </c>
      <c r="G97" s="114" t="s">
        <v>240</v>
      </c>
      <c r="H97" s="78">
        <v>11817</v>
      </c>
      <c r="I97" s="114" t="s">
        <v>219</v>
      </c>
      <c r="J97" s="78">
        <v>4786</v>
      </c>
      <c r="K97" s="114" t="s">
        <v>283</v>
      </c>
      <c r="L97" s="78">
        <v>21951</v>
      </c>
      <c r="M97" s="114" t="s">
        <v>279</v>
      </c>
      <c r="N97" s="78">
        <v>1971</v>
      </c>
      <c r="O97" s="114"/>
      <c r="P97" s="78"/>
      <c r="Q97" s="114"/>
      <c r="R97" s="78"/>
      <c r="S97" s="114"/>
      <c r="T97" s="78"/>
      <c r="U97" s="114"/>
      <c r="V97" s="78"/>
    </row>
    <row r="98" spans="1:22" ht="15">
      <c r="A98" s="114" t="s">
        <v>222</v>
      </c>
      <c r="B98" s="78">
        <v>139033</v>
      </c>
      <c r="C98" s="114" t="s">
        <v>268</v>
      </c>
      <c r="D98" s="78">
        <v>90206</v>
      </c>
      <c r="E98" s="114" t="s">
        <v>265</v>
      </c>
      <c r="F98" s="78">
        <v>16587</v>
      </c>
      <c r="G98" s="114" t="s">
        <v>247</v>
      </c>
      <c r="H98" s="78">
        <v>8461</v>
      </c>
      <c r="I98" s="114" t="s">
        <v>218</v>
      </c>
      <c r="J98" s="78">
        <v>2430</v>
      </c>
      <c r="K98" s="114" t="s">
        <v>363</v>
      </c>
      <c r="L98" s="78">
        <v>11754</v>
      </c>
      <c r="M98" s="114" t="s">
        <v>352</v>
      </c>
      <c r="N98" s="78">
        <v>1250</v>
      </c>
      <c r="O98" s="114"/>
      <c r="P98" s="78"/>
      <c r="Q98" s="114"/>
      <c r="R98" s="78"/>
      <c r="S98" s="114"/>
      <c r="T98" s="78"/>
      <c r="U98" s="114"/>
      <c r="V98" s="78"/>
    </row>
    <row r="99" spans="1:22" ht="15">
      <c r="A99" s="114" t="s">
        <v>320</v>
      </c>
      <c r="B99" s="78">
        <v>131573</v>
      </c>
      <c r="C99" s="114" t="s">
        <v>313</v>
      </c>
      <c r="D99" s="78">
        <v>71425</v>
      </c>
      <c r="E99" s="114" t="s">
        <v>258</v>
      </c>
      <c r="F99" s="78">
        <v>15907</v>
      </c>
      <c r="G99" s="114" t="s">
        <v>270</v>
      </c>
      <c r="H99" s="78">
        <v>5778</v>
      </c>
      <c r="I99" s="114" t="s">
        <v>223</v>
      </c>
      <c r="J99" s="78">
        <v>1456</v>
      </c>
      <c r="K99" s="114" t="s">
        <v>359</v>
      </c>
      <c r="L99" s="78">
        <v>11516</v>
      </c>
      <c r="M99" s="114" t="s">
        <v>353</v>
      </c>
      <c r="N99" s="78">
        <v>536</v>
      </c>
      <c r="O99" s="114"/>
      <c r="P99" s="78"/>
      <c r="Q99" s="114"/>
      <c r="R99" s="78"/>
      <c r="S99" s="114"/>
      <c r="T99" s="78"/>
      <c r="U99" s="114"/>
      <c r="V99" s="78"/>
    </row>
    <row r="100" spans="1:22" ht="15">
      <c r="A100" s="114" t="s">
        <v>237</v>
      </c>
      <c r="B100" s="78">
        <v>130056</v>
      </c>
      <c r="C100" s="114" t="s">
        <v>311</v>
      </c>
      <c r="D100" s="78">
        <v>66022</v>
      </c>
      <c r="E100" s="114" t="s">
        <v>280</v>
      </c>
      <c r="F100" s="78">
        <v>15844</v>
      </c>
      <c r="G100" s="114" t="s">
        <v>239</v>
      </c>
      <c r="H100" s="78">
        <v>5420</v>
      </c>
      <c r="I100" s="114" t="s">
        <v>234</v>
      </c>
      <c r="J100" s="78">
        <v>667</v>
      </c>
      <c r="K100" s="114" t="s">
        <v>354</v>
      </c>
      <c r="L100" s="78">
        <v>3387</v>
      </c>
      <c r="M100" s="114" t="s">
        <v>350</v>
      </c>
      <c r="N100" s="78">
        <v>220</v>
      </c>
      <c r="O100" s="114"/>
      <c r="P100" s="78"/>
      <c r="Q100" s="114"/>
      <c r="R100" s="78"/>
      <c r="S100" s="114"/>
      <c r="T100" s="78"/>
      <c r="U100" s="114"/>
      <c r="V100" s="78"/>
    </row>
    <row r="101" spans="1:22" ht="15">
      <c r="A101" s="114" t="s">
        <v>322</v>
      </c>
      <c r="B101" s="78">
        <v>127209</v>
      </c>
      <c r="C101" s="114" t="s">
        <v>321</v>
      </c>
      <c r="D101" s="78">
        <v>64440</v>
      </c>
      <c r="E101" s="114" t="s">
        <v>256</v>
      </c>
      <c r="F101" s="78">
        <v>15225</v>
      </c>
      <c r="G101" s="114" t="s">
        <v>254</v>
      </c>
      <c r="H101" s="78">
        <v>3246</v>
      </c>
      <c r="I101" s="114" t="s">
        <v>233</v>
      </c>
      <c r="J101" s="78">
        <v>584</v>
      </c>
      <c r="K101" s="114" t="s">
        <v>356</v>
      </c>
      <c r="L101" s="78">
        <v>3318</v>
      </c>
      <c r="M101" s="114"/>
      <c r="N101" s="78"/>
      <c r="O101" s="114"/>
      <c r="P101" s="78"/>
      <c r="Q101" s="114"/>
      <c r="R101" s="78"/>
      <c r="S101" s="114"/>
      <c r="T101" s="78"/>
      <c r="U101" s="114"/>
      <c r="V101" s="78"/>
    </row>
  </sheetData>
  <hyperlinks>
    <hyperlink ref="A2" r:id="rId1" display="https://twitter.com/bigjmcc/status/1192099414451593217"/>
    <hyperlink ref="A3" r:id="rId2" display="https://nodexlgraphgallery.org/Pages/Graph.aspx?graphID=180127"/>
    <hyperlink ref="A4" r:id="rId3" display="https://twitter.com/chronicleherald/status/1191841368601182208"/>
    <hyperlink ref="A5" r:id="rId4" display="https://www.cbc.ca/listen/live-radio/1-27-information-morning-ns/clip/15745117-twelve-municipal-governments-in-nova-scotia-call-for-an-inquiry-into-offshore-drilling"/>
    <hyperlink ref="A6" r:id="rId5" display="https://hdsmarine.com/ro-watermakers"/>
    <hyperlink ref="A7" r:id="rId6" display="https://nsadvocate.org/2019/11/05/you-cant-eat-oil-and-you-cant-eat-money-12-nova-scotia-municipalities-call-for-offshore-drilling-inquiry/"/>
    <hyperlink ref="A8" r:id="rId7" display="https://www.api.org/~/media/Files/Policy/Exploration/NC-One-Pager.pdf"/>
    <hyperlink ref="A9" r:id="rId8" display="https://twitter.com/i/web/status/1193619578120740865"/>
    <hyperlink ref="A10" r:id="rId9" display="https://www.gishgallop.com/trump-bans-offshore-logging/"/>
    <hyperlink ref="A11" r:id="rId10" display="https://twitter.com/i/web/status/1188849163246755841"/>
    <hyperlink ref="C2" r:id="rId11" display="https://twitter.com/i/web/status/1189533447045505024"/>
    <hyperlink ref="C3" r:id="rId12" display="https://twitter.com/i/web/status/1188088795859738625"/>
    <hyperlink ref="C4" r:id="rId13" display="https://twitter.com/i/web/status/1190339041067257858"/>
    <hyperlink ref="C5" r:id="rId14" display="https://twitter.com/chronicleherald/status/1191841368601182208"/>
    <hyperlink ref="C6" r:id="rId15" display="https://twitter.com/bigjmcc/status/1192099414451593217"/>
    <hyperlink ref="C7" r:id="rId16" display="https://twitter.com/i/web/status/1189538167826927616"/>
    <hyperlink ref="C8" r:id="rId17" display="https://www.thestar.com/halifax/2019/10/28/teens-tell-nova-scotia-government-climate-targets-arent-good-enough.html"/>
    <hyperlink ref="C9" r:id="rId18" display="https://ipolitics.ca/2018/07/05/nova-scotia-cabinet-shuffle-shifts-focus-to-mining-forestry-and-the-environment/"/>
    <hyperlink ref="C10" r:id="rId19" display="https://www.thecoastlandtimes.com/2019/09/12/house-approves-oil-drilling-ban-off-atlantic-and-pacific-coasts/"/>
    <hyperlink ref="C11" r:id="rId20" display="https://nationalpost.com/commodities/energy/a-14-year-long-oil-spill-in-gulf-of-mexico-verges-on-becoming-one-of-the-worst-in-us-history/wcm/8cfa1953-f35d-4828-87bd-d6c172b155b1"/>
    <hyperlink ref="E2" r:id="rId21" display="https://twitter.com/bigjmcc/status/1192099414451593217"/>
    <hyperlink ref="E3" r:id="rId22" display="https://www.cbc.ca/news/canada/newfoundland-labrador/ffaw-billion-dollar-crab-1.5346846"/>
    <hyperlink ref="E4" r:id="rId23" display="https://secure.canadians.org/page/20746/petition/1"/>
    <hyperlink ref="E5" r:id="rId24" display="https://www.facebook.com/events/677705545968483/"/>
    <hyperlink ref="E6" r:id="rId25" display="https://www.cbc.ca/listen/live-radio/1-27-information-morning-ns/clip/15745117-twelve-municipal-governments-in-nova-scotia-call-for-an-inquiry-into-offshore-drilling"/>
    <hyperlink ref="G2" r:id="rId26" display="https://nsadvocate.org/2019/11/05/you-cant-eat-oil-and-you-cant-eat-money-12-nova-scotia-municipalities-call-for-offshore-drilling-inquiry/"/>
    <hyperlink ref="I2" r:id="rId27" display="https://neftegaz.ru/en/news/Offshoredrilling/502889-eni-new-resources-discovered-in-the-gulf-of-suez-offshore-egypt/"/>
    <hyperlink ref="I3" r:id="rId28" display="https://twitter.com/i/web/status/1189615218537762817"/>
    <hyperlink ref="I4" r:id="rId29" display="https://twitter.com/i/web/status/1189612508379779073"/>
    <hyperlink ref="I5" r:id="rId30" display="https://support.nwfactionfund.org/page/9635/donate/1?en_chan=tw&amp;locale=en-US&amp;ea.tracking.id=&amp;en_ref=20303057"/>
    <hyperlink ref="I6" r:id="rId31" display="https://www.linkedin.com/slink?code=eas6jdA"/>
    <hyperlink ref="I7" r:id="rId32" display="https://www.linkedin.com/slink?code=evaSY6S"/>
    <hyperlink ref="I8" r:id="rId33" display="https://twitter.com/i/web/status/1188814131165614080"/>
    <hyperlink ref="I9" r:id="rId34" display="https://twitter.com/i/web/status/1189436139435941888"/>
    <hyperlink ref="I10" r:id="rId35" display="https://twitter.com/i/web/status/1189877900310458369"/>
    <hyperlink ref="I11" r:id="rId36" display="http://www.krkgroupservices.com/"/>
    <hyperlink ref="K2" r:id="rId37" display="https://nodexlgraphgallery.org/Pages/Graph.aspx?graphID=180127"/>
    <hyperlink ref="K3" r:id="rId38" display="https://twitter.com/i/web/status/1188849163246755841"/>
    <hyperlink ref="K4" r:id="rId39" display="https://twitter.com/i/web/status/1188626938811867137"/>
    <hyperlink ref="M2" r:id="rId40" display="https://twitter.com/chronicleherald/status/1191841368601182208"/>
    <hyperlink ref="O2" r:id="rId41" display="https://nsadvocate.org/2019/11/05/you-cant-eat-oil-and-you-cant-eat-money-12-nova-scotia-municipalities-call-for-offshore-drilling-inquiry/"/>
    <hyperlink ref="S2" r:id="rId42" display="https://www.thechronicleherald.ca/news/local/12-nova-scotia-municipalities-call-for-public-inquiry-into-the-impact-of-offshore-drilling-and-exploration-372635/"/>
    <hyperlink ref="S3" r:id="rId43" display="https://www.facebook.com/events/677705545968483?active_tab=about"/>
    <hyperlink ref="S4" r:id="rId44" display="https://www.cbc.ca/listen/live-radio/1-27-information-morning-ns/clip/15745117-twelve-municipal-governments-in-nova-scotia-call-for-an-inquiry-into-offshore-drilling"/>
    <hyperlink ref="U2" r:id="rId45" display="https://www.ncel.net/2019-energy-and-climate-successes"/>
    <hyperlink ref="U3" r:id="rId46" display="https://twitter.com/i/web/status/1188953651647258625"/>
  </hyperlinks>
  <printOptions/>
  <pageMargins left="0.7" right="0.7" top="0.75" bottom="0.75" header="0.3" footer="0.3"/>
  <pageSetup orientation="portrait" paperSize="9"/>
  <tableParts>
    <tablePart r:id="rId54"/>
    <tablePart r:id="rId49"/>
    <tablePart r:id="rId47"/>
    <tablePart r:id="rId50"/>
    <tablePart r:id="rId51"/>
    <tablePart r:id="rId52"/>
    <tablePart r:id="rId48"/>
    <tablePart r:id="rId5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2565</v>
      </c>
      <c r="B1" s="13" t="s">
        <v>2724</v>
      </c>
      <c r="C1" s="13" t="s">
        <v>2725</v>
      </c>
      <c r="D1" s="13" t="s">
        <v>144</v>
      </c>
      <c r="E1" s="13" t="s">
        <v>2727</v>
      </c>
      <c r="F1" s="13" t="s">
        <v>2728</v>
      </c>
      <c r="G1" s="13" t="s">
        <v>2729</v>
      </c>
    </row>
    <row r="2" spans="1:7" ht="15">
      <c r="A2" s="78" t="s">
        <v>2173</v>
      </c>
      <c r="B2" s="78">
        <v>43</v>
      </c>
      <c r="C2" s="117">
        <v>0.015943641082684465</v>
      </c>
      <c r="D2" s="78" t="s">
        <v>2726</v>
      </c>
      <c r="E2" s="78"/>
      <c r="F2" s="78"/>
      <c r="G2" s="78"/>
    </row>
    <row r="3" spans="1:7" ht="15">
      <c r="A3" s="78" t="s">
        <v>2174</v>
      </c>
      <c r="B3" s="78">
        <v>22</v>
      </c>
      <c r="C3" s="117">
        <v>0.008157211716722283</v>
      </c>
      <c r="D3" s="78" t="s">
        <v>2726</v>
      </c>
      <c r="E3" s="78"/>
      <c r="F3" s="78"/>
      <c r="G3" s="78"/>
    </row>
    <row r="4" spans="1:7" ht="15">
      <c r="A4" s="78" t="s">
        <v>2175</v>
      </c>
      <c r="B4" s="78">
        <v>0</v>
      </c>
      <c r="C4" s="117">
        <v>0</v>
      </c>
      <c r="D4" s="78" t="s">
        <v>2726</v>
      </c>
      <c r="E4" s="78"/>
      <c r="F4" s="78"/>
      <c r="G4" s="78"/>
    </row>
    <row r="5" spans="1:7" ht="15">
      <c r="A5" s="78" t="s">
        <v>2176</v>
      </c>
      <c r="B5" s="78">
        <v>2632</v>
      </c>
      <c r="C5" s="117">
        <v>0.9758991472005932</v>
      </c>
      <c r="D5" s="78" t="s">
        <v>2726</v>
      </c>
      <c r="E5" s="78"/>
      <c r="F5" s="78"/>
      <c r="G5" s="78"/>
    </row>
    <row r="6" spans="1:7" ht="15">
      <c r="A6" s="78" t="s">
        <v>2177</v>
      </c>
      <c r="B6" s="78">
        <v>2697</v>
      </c>
      <c r="C6" s="117">
        <v>1</v>
      </c>
      <c r="D6" s="78" t="s">
        <v>2726</v>
      </c>
      <c r="E6" s="78"/>
      <c r="F6" s="78"/>
      <c r="G6" s="78"/>
    </row>
    <row r="7" spans="1:7" ht="15">
      <c r="A7" s="84" t="s">
        <v>2178</v>
      </c>
      <c r="B7" s="84">
        <v>62</v>
      </c>
      <c r="C7" s="118">
        <v>0.00980078474638456</v>
      </c>
      <c r="D7" s="84" t="s">
        <v>2726</v>
      </c>
      <c r="E7" s="84" t="b">
        <v>0</v>
      </c>
      <c r="F7" s="84" t="b">
        <v>0</v>
      </c>
      <c r="G7" s="84" t="b">
        <v>0</v>
      </c>
    </row>
    <row r="8" spans="1:7" ht="15">
      <c r="A8" s="84" t="s">
        <v>2179</v>
      </c>
      <c r="B8" s="84">
        <v>49</v>
      </c>
      <c r="C8" s="118">
        <v>0.017557016193863982</v>
      </c>
      <c r="D8" s="84" t="s">
        <v>2726</v>
      </c>
      <c r="E8" s="84" t="b">
        <v>0</v>
      </c>
      <c r="F8" s="84" t="b">
        <v>0</v>
      </c>
      <c r="G8" s="84" t="b">
        <v>0</v>
      </c>
    </row>
    <row r="9" spans="1:7" ht="15">
      <c r="A9" s="84" t="s">
        <v>2180</v>
      </c>
      <c r="B9" s="84">
        <v>48</v>
      </c>
      <c r="C9" s="118">
        <v>0.017630679697324285</v>
      </c>
      <c r="D9" s="84" t="s">
        <v>2726</v>
      </c>
      <c r="E9" s="84" t="b">
        <v>0</v>
      </c>
      <c r="F9" s="84" t="b">
        <v>0</v>
      </c>
      <c r="G9" s="84" t="b">
        <v>0</v>
      </c>
    </row>
    <row r="10" spans="1:7" ht="15">
      <c r="A10" s="84" t="s">
        <v>2181</v>
      </c>
      <c r="B10" s="84">
        <v>47</v>
      </c>
      <c r="C10" s="118">
        <v>0.010750145552024783</v>
      </c>
      <c r="D10" s="84" t="s">
        <v>2726</v>
      </c>
      <c r="E10" s="84" t="b">
        <v>0</v>
      </c>
      <c r="F10" s="84" t="b">
        <v>0</v>
      </c>
      <c r="G10" s="84" t="b">
        <v>0</v>
      </c>
    </row>
    <row r="11" spans="1:7" ht="15">
      <c r="A11" s="84" t="s">
        <v>2157</v>
      </c>
      <c r="B11" s="84">
        <v>45</v>
      </c>
      <c r="C11" s="118">
        <v>0.010743698955297799</v>
      </c>
      <c r="D11" s="84" t="s">
        <v>2726</v>
      </c>
      <c r="E11" s="84" t="b">
        <v>0</v>
      </c>
      <c r="F11" s="84" t="b">
        <v>0</v>
      </c>
      <c r="G11" s="84" t="b">
        <v>0</v>
      </c>
    </row>
    <row r="12" spans="1:7" ht="15">
      <c r="A12" s="84" t="s">
        <v>2183</v>
      </c>
      <c r="B12" s="84">
        <v>43</v>
      </c>
      <c r="C12" s="118">
        <v>0.01026620122395123</v>
      </c>
      <c r="D12" s="84" t="s">
        <v>2726</v>
      </c>
      <c r="E12" s="84" t="b">
        <v>0</v>
      </c>
      <c r="F12" s="84" t="b">
        <v>0</v>
      </c>
      <c r="G12" s="84" t="b">
        <v>0</v>
      </c>
    </row>
    <row r="13" spans="1:7" ht="15">
      <c r="A13" s="84" t="s">
        <v>2201</v>
      </c>
      <c r="B13" s="84">
        <v>42</v>
      </c>
      <c r="C13" s="118">
        <v>0.01623248918051651</v>
      </c>
      <c r="D13" s="84" t="s">
        <v>2726</v>
      </c>
      <c r="E13" s="84" t="b">
        <v>0</v>
      </c>
      <c r="F13" s="84" t="b">
        <v>0</v>
      </c>
      <c r="G13" s="84" t="b">
        <v>0</v>
      </c>
    </row>
    <row r="14" spans="1:7" ht="15">
      <c r="A14" s="84" t="s">
        <v>2200</v>
      </c>
      <c r="B14" s="84">
        <v>40</v>
      </c>
      <c r="C14" s="118">
        <v>0.016299974117603564</v>
      </c>
      <c r="D14" s="84" t="s">
        <v>2726</v>
      </c>
      <c r="E14" s="84" t="b">
        <v>0</v>
      </c>
      <c r="F14" s="84" t="b">
        <v>0</v>
      </c>
      <c r="G14" s="84" t="b">
        <v>0</v>
      </c>
    </row>
    <row r="15" spans="1:7" ht="15">
      <c r="A15" s="84" t="s">
        <v>2188</v>
      </c>
      <c r="B15" s="84">
        <v>35</v>
      </c>
      <c r="C15" s="118">
        <v>0.00994454247776591</v>
      </c>
      <c r="D15" s="84" t="s">
        <v>2726</v>
      </c>
      <c r="E15" s="84" t="b">
        <v>0</v>
      </c>
      <c r="F15" s="84" t="b">
        <v>0</v>
      </c>
      <c r="G15" s="84" t="b">
        <v>0</v>
      </c>
    </row>
    <row r="16" spans="1:7" ht="15">
      <c r="A16" s="84" t="s">
        <v>2129</v>
      </c>
      <c r="B16" s="84">
        <v>32</v>
      </c>
      <c r="C16" s="118">
        <v>0.009948296887255783</v>
      </c>
      <c r="D16" s="84" t="s">
        <v>2726</v>
      </c>
      <c r="E16" s="84" t="b">
        <v>0</v>
      </c>
      <c r="F16" s="84" t="b">
        <v>0</v>
      </c>
      <c r="G16" s="84" t="b">
        <v>0</v>
      </c>
    </row>
    <row r="17" spans="1:7" ht="15">
      <c r="A17" s="84" t="s">
        <v>2204</v>
      </c>
      <c r="B17" s="84">
        <v>28</v>
      </c>
      <c r="C17" s="118">
        <v>0.0102845631567725</v>
      </c>
      <c r="D17" s="84" t="s">
        <v>2726</v>
      </c>
      <c r="E17" s="84" t="b">
        <v>0</v>
      </c>
      <c r="F17" s="84" t="b">
        <v>0</v>
      </c>
      <c r="G17" s="84" t="b">
        <v>0</v>
      </c>
    </row>
    <row r="18" spans="1:7" ht="15">
      <c r="A18" s="84" t="s">
        <v>2231</v>
      </c>
      <c r="B18" s="84">
        <v>28</v>
      </c>
      <c r="C18" s="118">
        <v>0.009333035182327235</v>
      </c>
      <c r="D18" s="84" t="s">
        <v>2726</v>
      </c>
      <c r="E18" s="84" t="b">
        <v>0</v>
      </c>
      <c r="F18" s="84" t="b">
        <v>0</v>
      </c>
      <c r="G18" s="84" t="b">
        <v>0</v>
      </c>
    </row>
    <row r="19" spans="1:7" ht="15">
      <c r="A19" s="84" t="s">
        <v>2205</v>
      </c>
      <c r="B19" s="84">
        <v>25</v>
      </c>
      <c r="C19" s="118">
        <v>0.008957661323399991</v>
      </c>
      <c r="D19" s="84" t="s">
        <v>2726</v>
      </c>
      <c r="E19" s="84" t="b">
        <v>0</v>
      </c>
      <c r="F19" s="84" t="b">
        <v>0</v>
      </c>
      <c r="G19" s="84" t="b">
        <v>0</v>
      </c>
    </row>
    <row r="20" spans="1:7" ht="15">
      <c r="A20" s="84" t="s">
        <v>2206</v>
      </c>
      <c r="B20" s="84">
        <v>25</v>
      </c>
      <c r="C20" s="118">
        <v>0.008957661323399991</v>
      </c>
      <c r="D20" s="84" t="s">
        <v>2726</v>
      </c>
      <c r="E20" s="84" t="b">
        <v>0</v>
      </c>
      <c r="F20" s="84" t="b">
        <v>0</v>
      </c>
      <c r="G20" s="84" t="b">
        <v>0</v>
      </c>
    </row>
    <row r="21" spans="1:7" ht="15">
      <c r="A21" s="84" t="s">
        <v>268</v>
      </c>
      <c r="B21" s="84">
        <v>21</v>
      </c>
      <c r="C21" s="118">
        <v>0.008331610634854207</v>
      </c>
      <c r="D21" s="84" t="s">
        <v>2726</v>
      </c>
      <c r="E21" s="84" t="b">
        <v>0</v>
      </c>
      <c r="F21" s="84" t="b">
        <v>0</v>
      </c>
      <c r="G21" s="84" t="b">
        <v>0</v>
      </c>
    </row>
    <row r="22" spans="1:7" ht="15">
      <c r="A22" s="84" t="s">
        <v>2202</v>
      </c>
      <c r="B22" s="84">
        <v>20</v>
      </c>
      <c r="C22" s="118">
        <v>0.008149987058801782</v>
      </c>
      <c r="D22" s="84" t="s">
        <v>2726</v>
      </c>
      <c r="E22" s="84" t="b">
        <v>0</v>
      </c>
      <c r="F22" s="84" t="b">
        <v>0</v>
      </c>
      <c r="G22" s="84" t="b">
        <v>0</v>
      </c>
    </row>
    <row r="23" spans="1:7" ht="15">
      <c r="A23" s="84" t="s">
        <v>2203</v>
      </c>
      <c r="B23" s="84">
        <v>20</v>
      </c>
      <c r="C23" s="118">
        <v>0.008149987058801782</v>
      </c>
      <c r="D23" s="84" t="s">
        <v>2726</v>
      </c>
      <c r="E23" s="84" t="b">
        <v>0</v>
      </c>
      <c r="F23" s="84" t="b">
        <v>0</v>
      </c>
      <c r="G23" s="84" t="b">
        <v>0</v>
      </c>
    </row>
    <row r="24" spans="1:7" ht="15">
      <c r="A24" s="84" t="s">
        <v>255</v>
      </c>
      <c r="B24" s="84">
        <v>17</v>
      </c>
      <c r="C24" s="118">
        <v>0.007536564260315031</v>
      </c>
      <c r="D24" s="84" t="s">
        <v>2726</v>
      </c>
      <c r="E24" s="84" t="b">
        <v>0</v>
      </c>
      <c r="F24" s="84" t="b">
        <v>0</v>
      </c>
      <c r="G24" s="84" t="b">
        <v>0</v>
      </c>
    </row>
    <row r="25" spans="1:7" ht="15">
      <c r="A25" s="84" t="s">
        <v>2212</v>
      </c>
      <c r="B25" s="84">
        <v>16</v>
      </c>
      <c r="C25" s="118">
        <v>0.008964903317408787</v>
      </c>
      <c r="D25" s="84" t="s">
        <v>2726</v>
      </c>
      <c r="E25" s="84" t="b">
        <v>0</v>
      </c>
      <c r="F25" s="84" t="b">
        <v>0</v>
      </c>
      <c r="G25" s="84" t="b">
        <v>0</v>
      </c>
    </row>
    <row r="26" spans="1:7" ht="15">
      <c r="A26" s="84" t="s">
        <v>2193</v>
      </c>
      <c r="B26" s="84">
        <v>16</v>
      </c>
      <c r="C26" s="118">
        <v>0.00730707604710686</v>
      </c>
      <c r="D26" s="84" t="s">
        <v>2726</v>
      </c>
      <c r="E26" s="84" t="b">
        <v>0</v>
      </c>
      <c r="F26" s="84" t="b">
        <v>0</v>
      </c>
      <c r="G26" s="84" t="b">
        <v>0</v>
      </c>
    </row>
    <row r="27" spans="1:7" ht="15">
      <c r="A27" s="84" t="s">
        <v>2235</v>
      </c>
      <c r="B27" s="84">
        <v>16</v>
      </c>
      <c r="C27" s="118">
        <v>0.01219690338784158</v>
      </c>
      <c r="D27" s="84" t="s">
        <v>2726</v>
      </c>
      <c r="E27" s="84" t="b">
        <v>0</v>
      </c>
      <c r="F27" s="84" t="b">
        <v>0</v>
      </c>
      <c r="G27" s="84" t="b">
        <v>0</v>
      </c>
    </row>
    <row r="28" spans="1:7" ht="15">
      <c r="A28" s="84" t="s">
        <v>2184</v>
      </c>
      <c r="B28" s="84">
        <v>15</v>
      </c>
      <c r="C28" s="118">
        <v>0.007063800471321896</v>
      </c>
      <c r="D28" s="84" t="s">
        <v>2726</v>
      </c>
      <c r="E28" s="84" t="b">
        <v>0</v>
      </c>
      <c r="F28" s="84" t="b">
        <v>0</v>
      </c>
      <c r="G28" s="84" t="b">
        <v>0</v>
      </c>
    </row>
    <row r="29" spans="1:7" ht="15">
      <c r="A29" s="84" t="s">
        <v>271</v>
      </c>
      <c r="B29" s="84">
        <v>14</v>
      </c>
      <c r="C29" s="118">
        <v>0.006805817052735058</v>
      </c>
      <c r="D29" s="84" t="s">
        <v>2726</v>
      </c>
      <c r="E29" s="84" t="b">
        <v>0</v>
      </c>
      <c r="F29" s="84" t="b">
        <v>0</v>
      </c>
      <c r="G29" s="84" t="b">
        <v>0</v>
      </c>
    </row>
    <row r="30" spans="1:7" ht="15">
      <c r="A30" s="84" t="s">
        <v>2197</v>
      </c>
      <c r="B30" s="84">
        <v>13</v>
      </c>
      <c r="C30" s="118">
        <v>0.006532073498699777</v>
      </c>
      <c r="D30" s="84" t="s">
        <v>2726</v>
      </c>
      <c r="E30" s="84" t="b">
        <v>1</v>
      </c>
      <c r="F30" s="84" t="b">
        <v>0</v>
      </c>
      <c r="G30" s="84" t="b">
        <v>0</v>
      </c>
    </row>
    <row r="31" spans="1:7" ht="15">
      <c r="A31" s="84" t="s">
        <v>2191</v>
      </c>
      <c r="B31" s="84">
        <v>12</v>
      </c>
      <c r="C31" s="118">
        <v>0.006241355177106591</v>
      </c>
      <c r="D31" s="84" t="s">
        <v>2726</v>
      </c>
      <c r="E31" s="84" t="b">
        <v>0</v>
      </c>
      <c r="F31" s="84" t="b">
        <v>0</v>
      </c>
      <c r="G31" s="84" t="b">
        <v>0</v>
      </c>
    </row>
    <row r="32" spans="1:7" ht="15">
      <c r="A32" s="84" t="s">
        <v>2192</v>
      </c>
      <c r="B32" s="84">
        <v>12</v>
      </c>
      <c r="C32" s="118">
        <v>0.006241355177106591</v>
      </c>
      <c r="D32" s="84" t="s">
        <v>2726</v>
      </c>
      <c r="E32" s="84" t="b">
        <v>0</v>
      </c>
      <c r="F32" s="84" t="b">
        <v>0</v>
      </c>
      <c r="G32" s="84" t="b">
        <v>0</v>
      </c>
    </row>
    <row r="33" spans="1:7" ht="15">
      <c r="A33" s="84" t="s">
        <v>301</v>
      </c>
      <c r="B33" s="84">
        <v>12</v>
      </c>
      <c r="C33" s="118">
        <v>0.006241355177106591</v>
      </c>
      <c r="D33" s="84" t="s">
        <v>2726</v>
      </c>
      <c r="E33" s="84" t="b">
        <v>0</v>
      </c>
      <c r="F33" s="84" t="b">
        <v>0</v>
      </c>
      <c r="G33" s="84" t="b">
        <v>0</v>
      </c>
    </row>
    <row r="34" spans="1:7" ht="15">
      <c r="A34" s="84" t="s">
        <v>2194</v>
      </c>
      <c r="B34" s="84">
        <v>12</v>
      </c>
      <c r="C34" s="118">
        <v>0.006241355177106591</v>
      </c>
      <c r="D34" s="84" t="s">
        <v>2726</v>
      </c>
      <c r="E34" s="84" t="b">
        <v>0</v>
      </c>
      <c r="F34" s="84" t="b">
        <v>0</v>
      </c>
      <c r="G34" s="84" t="b">
        <v>0</v>
      </c>
    </row>
    <row r="35" spans="1:7" ht="15">
      <c r="A35" s="84" t="s">
        <v>2195</v>
      </c>
      <c r="B35" s="84">
        <v>12</v>
      </c>
      <c r="C35" s="118">
        <v>0.006241355177106591</v>
      </c>
      <c r="D35" s="84" t="s">
        <v>2726</v>
      </c>
      <c r="E35" s="84" t="b">
        <v>0</v>
      </c>
      <c r="F35" s="84" t="b">
        <v>0</v>
      </c>
      <c r="G35" s="84" t="b">
        <v>0</v>
      </c>
    </row>
    <row r="36" spans="1:7" ht="15">
      <c r="A36" s="84" t="s">
        <v>2196</v>
      </c>
      <c r="B36" s="84">
        <v>12</v>
      </c>
      <c r="C36" s="118">
        <v>0.006241355177106591</v>
      </c>
      <c r="D36" s="84" t="s">
        <v>2726</v>
      </c>
      <c r="E36" s="84" t="b">
        <v>0</v>
      </c>
      <c r="F36" s="84" t="b">
        <v>0</v>
      </c>
      <c r="G36" s="84" t="b">
        <v>0</v>
      </c>
    </row>
    <row r="37" spans="1:7" ht="15">
      <c r="A37" s="84" t="s">
        <v>2198</v>
      </c>
      <c r="B37" s="84">
        <v>12</v>
      </c>
      <c r="C37" s="118">
        <v>0.006241355177106591</v>
      </c>
      <c r="D37" s="84" t="s">
        <v>2726</v>
      </c>
      <c r="E37" s="84" t="b">
        <v>0</v>
      </c>
      <c r="F37" s="84" t="b">
        <v>0</v>
      </c>
      <c r="G37" s="84" t="b">
        <v>0</v>
      </c>
    </row>
    <row r="38" spans="1:7" ht="15">
      <c r="A38" s="84" t="s">
        <v>2566</v>
      </c>
      <c r="B38" s="84">
        <v>11</v>
      </c>
      <c r="C38" s="118">
        <v>0.00593224436232236</v>
      </c>
      <c r="D38" s="84" t="s">
        <v>2726</v>
      </c>
      <c r="E38" s="84" t="b">
        <v>0</v>
      </c>
      <c r="F38" s="84" t="b">
        <v>0</v>
      </c>
      <c r="G38" s="84" t="b">
        <v>0</v>
      </c>
    </row>
    <row r="39" spans="1:7" ht="15">
      <c r="A39" s="84" t="s">
        <v>2185</v>
      </c>
      <c r="B39" s="84">
        <v>11</v>
      </c>
      <c r="C39" s="118">
        <v>0.00593224436232236</v>
      </c>
      <c r="D39" s="84" t="s">
        <v>2726</v>
      </c>
      <c r="E39" s="84" t="b">
        <v>0</v>
      </c>
      <c r="F39" s="84" t="b">
        <v>0</v>
      </c>
      <c r="G39" s="84" t="b">
        <v>0</v>
      </c>
    </row>
    <row r="40" spans="1:7" ht="15">
      <c r="A40" s="84" t="s">
        <v>2187</v>
      </c>
      <c r="B40" s="84">
        <v>11</v>
      </c>
      <c r="C40" s="118">
        <v>0.00593224436232236</v>
      </c>
      <c r="D40" s="84" t="s">
        <v>2726</v>
      </c>
      <c r="E40" s="84" t="b">
        <v>0</v>
      </c>
      <c r="F40" s="84" t="b">
        <v>0</v>
      </c>
      <c r="G40" s="84" t="b">
        <v>0</v>
      </c>
    </row>
    <row r="41" spans="1:7" ht="15">
      <c r="A41" s="84" t="s">
        <v>2186</v>
      </c>
      <c r="B41" s="84">
        <v>11</v>
      </c>
      <c r="C41" s="118">
        <v>0.00593224436232236</v>
      </c>
      <c r="D41" s="84" t="s">
        <v>2726</v>
      </c>
      <c r="E41" s="84" t="b">
        <v>0</v>
      </c>
      <c r="F41" s="84" t="b">
        <v>0</v>
      </c>
      <c r="G41" s="84" t="b">
        <v>0</v>
      </c>
    </row>
    <row r="42" spans="1:7" ht="15">
      <c r="A42" s="84" t="s">
        <v>2189</v>
      </c>
      <c r="B42" s="84">
        <v>11</v>
      </c>
      <c r="C42" s="118">
        <v>0.00593224436232236</v>
      </c>
      <c r="D42" s="84" t="s">
        <v>2726</v>
      </c>
      <c r="E42" s="84" t="b">
        <v>0</v>
      </c>
      <c r="F42" s="84" t="b">
        <v>0</v>
      </c>
      <c r="G42" s="84" t="b">
        <v>0</v>
      </c>
    </row>
    <row r="43" spans="1:7" ht="15">
      <c r="A43" s="84" t="s">
        <v>2567</v>
      </c>
      <c r="B43" s="84">
        <v>10</v>
      </c>
      <c r="C43" s="118">
        <v>0.005603064573380491</v>
      </c>
      <c r="D43" s="84" t="s">
        <v>2726</v>
      </c>
      <c r="E43" s="84" t="b">
        <v>0</v>
      </c>
      <c r="F43" s="84" t="b">
        <v>0</v>
      </c>
      <c r="G43" s="84" t="b">
        <v>0</v>
      </c>
    </row>
    <row r="44" spans="1:7" ht="15">
      <c r="A44" s="84" t="s">
        <v>2568</v>
      </c>
      <c r="B44" s="84">
        <v>10</v>
      </c>
      <c r="C44" s="118">
        <v>0.005603064573380491</v>
      </c>
      <c r="D44" s="84" t="s">
        <v>2726</v>
      </c>
      <c r="E44" s="84" t="b">
        <v>0</v>
      </c>
      <c r="F44" s="84" t="b">
        <v>0</v>
      </c>
      <c r="G44" s="84" t="b">
        <v>0</v>
      </c>
    </row>
    <row r="45" spans="1:7" ht="15">
      <c r="A45" s="84" t="s">
        <v>2569</v>
      </c>
      <c r="B45" s="84">
        <v>10</v>
      </c>
      <c r="C45" s="118">
        <v>0.005603064573380491</v>
      </c>
      <c r="D45" s="84" t="s">
        <v>2726</v>
      </c>
      <c r="E45" s="84" t="b">
        <v>0</v>
      </c>
      <c r="F45" s="84" t="b">
        <v>0</v>
      </c>
      <c r="G45" s="84" t="b">
        <v>0</v>
      </c>
    </row>
    <row r="46" spans="1:7" ht="15">
      <c r="A46" s="84" t="s">
        <v>2570</v>
      </c>
      <c r="B46" s="84">
        <v>9</v>
      </c>
      <c r="C46" s="118">
        <v>0.005251802489162279</v>
      </c>
      <c r="D46" s="84" t="s">
        <v>2726</v>
      </c>
      <c r="E46" s="84" t="b">
        <v>0</v>
      </c>
      <c r="F46" s="84" t="b">
        <v>0</v>
      </c>
      <c r="G46" s="84" t="b">
        <v>0</v>
      </c>
    </row>
    <row r="47" spans="1:7" ht="15">
      <c r="A47" s="84" t="s">
        <v>2571</v>
      </c>
      <c r="B47" s="84">
        <v>9</v>
      </c>
      <c r="C47" s="118">
        <v>0.005251802489162279</v>
      </c>
      <c r="D47" s="84" t="s">
        <v>2726</v>
      </c>
      <c r="E47" s="84" t="b">
        <v>0</v>
      </c>
      <c r="F47" s="84" t="b">
        <v>0</v>
      </c>
      <c r="G47" s="84" t="b">
        <v>0</v>
      </c>
    </row>
    <row r="48" spans="1:7" ht="15">
      <c r="A48" s="84" t="s">
        <v>2572</v>
      </c>
      <c r="B48" s="84">
        <v>9</v>
      </c>
      <c r="C48" s="118">
        <v>0.005251802489162279</v>
      </c>
      <c r="D48" s="84" t="s">
        <v>2726</v>
      </c>
      <c r="E48" s="84" t="b">
        <v>0</v>
      </c>
      <c r="F48" s="84" t="b">
        <v>0</v>
      </c>
      <c r="G48" s="84" t="b">
        <v>0</v>
      </c>
    </row>
    <row r="49" spans="1:7" ht="15">
      <c r="A49" s="84" t="s">
        <v>2573</v>
      </c>
      <c r="B49" s="84">
        <v>9</v>
      </c>
      <c r="C49" s="118">
        <v>0.005251802489162279</v>
      </c>
      <c r="D49" s="84" t="s">
        <v>2726</v>
      </c>
      <c r="E49" s="84" t="b">
        <v>0</v>
      </c>
      <c r="F49" s="84" t="b">
        <v>0</v>
      </c>
      <c r="G49" s="84" t="b">
        <v>0</v>
      </c>
    </row>
    <row r="50" spans="1:7" ht="15">
      <c r="A50" s="84" t="s">
        <v>2574</v>
      </c>
      <c r="B50" s="84">
        <v>9</v>
      </c>
      <c r="C50" s="118">
        <v>0.005251802489162279</v>
      </c>
      <c r="D50" s="84" t="s">
        <v>2726</v>
      </c>
      <c r="E50" s="84" t="b">
        <v>0</v>
      </c>
      <c r="F50" s="84" t="b">
        <v>0</v>
      </c>
      <c r="G50" s="84" t="b">
        <v>0</v>
      </c>
    </row>
    <row r="51" spans="1:7" ht="15">
      <c r="A51" s="84" t="s">
        <v>2575</v>
      </c>
      <c r="B51" s="84">
        <v>8</v>
      </c>
      <c r="C51" s="118">
        <v>0.00487599485873711</v>
      </c>
      <c r="D51" s="84" t="s">
        <v>2726</v>
      </c>
      <c r="E51" s="84" t="b">
        <v>0</v>
      </c>
      <c r="F51" s="84" t="b">
        <v>0</v>
      </c>
      <c r="G51" s="84" t="b">
        <v>0</v>
      </c>
    </row>
    <row r="52" spans="1:7" ht="15">
      <c r="A52" s="84" t="s">
        <v>2238</v>
      </c>
      <c r="B52" s="84">
        <v>8</v>
      </c>
      <c r="C52" s="118">
        <v>0.00487599485873711</v>
      </c>
      <c r="D52" s="84" t="s">
        <v>2726</v>
      </c>
      <c r="E52" s="84" t="b">
        <v>0</v>
      </c>
      <c r="F52" s="84" t="b">
        <v>0</v>
      </c>
      <c r="G52" s="84" t="b">
        <v>0</v>
      </c>
    </row>
    <row r="53" spans="1:7" ht="15">
      <c r="A53" s="84" t="s">
        <v>2576</v>
      </c>
      <c r="B53" s="84">
        <v>8</v>
      </c>
      <c r="C53" s="118">
        <v>0.00487599485873711</v>
      </c>
      <c r="D53" s="84" t="s">
        <v>2726</v>
      </c>
      <c r="E53" s="84" t="b">
        <v>0</v>
      </c>
      <c r="F53" s="84" t="b">
        <v>0</v>
      </c>
      <c r="G53" s="84" t="b">
        <v>0</v>
      </c>
    </row>
    <row r="54" spans="1:7" ht="15">
      <c r="A54" s="84" t="s">
        <v>2219</v>
      </c>
      <c r="B54" s="84">
        <v>7</v>
      </c>
      <c r="C54" s="118">
        <v>0.004472558257153249</v>
      </c>
      <c r="D54" s="84" t="s">
        <v>2726</v>
      </c>
      <c r="E54" s="84" t="b">
        <v>0</v>
      </c>
      <c r="F54" s="84" t="b">
        <v>0</v>
      </c>
      <c r="G54" s="84" t="b">
        <v>0</v>
      </c>
    </row>
    <row r="55" spans="1:7" ht="15">
      <c r="A55" s="84" t="s">
        <v>2220</v>
      </c>
      <c r="B55" s="84">
        <v>7</v>
      </c>
      <c r="C55" s="118">
        <v>0.004472558257153249</v>
      </c>
      <c r="D55" s="84" t="s">
        <v>2726</v>
      </c>
      <c r="E55" s="84" t="b">
        <v>0</v>
      </c>
      <c r="F55" s="84" t="b">
        <v>0</v>
      </c>
      <c r="G55" s="84" t="b">
        <v>0</v>
      </c>
    </row>
    <row r="56" spans="1:7" ht="15">
      <c r="A56" s="84" t="s">
        <v>2221</v>
      </c>
      <c r="B56" s="84">
        <v>7</v>
      </c>
      <c r="C56" s="118">
        <v>0.004710440250764564</v>
      </c>
      <c r="D56" s="84" t="s">
        <v>2726</v>
      </c>
      <c r="E56" s="84" t="b">
        <v>0</v>
      </c>
      <c r="F56" s="84" t="b">
        <v>0</v>
      </c>
      <c r="G56" s="84" t="b">
        <v>0</v>
      </c>
    </row>
    <row r="57" spans="1:7" ht="15">
      <c r="A57" s="84" t="s">
        <v>2224</v>
      </c>
      <c r="B57" s="84">
        <v>7</v>
      </c>
      <c r="C57" s="118">
        <v>0.004472558257153249</v>
      </c>
      <c r="D57" s="84" t="s">
        <v>2726</v>
      </c>
      <c r="E57" s="84" t="b">
        <v>0</v>
      </c>
      <c r="F57" s="84" t="b">
        <v>0</v>
      </c>
      <c r="G57" s="84" t="b">
        <v>0</v>
      </c>
    </row>
    <row r="58" spans="1:7" ht="15">
      <c r="A58" s="84" t="s">
        <v>2577</v>
      </c>
      <c r="B58" s="84">
        <v>7</v>
      </c>
      <c r="C58" s="118">
        <v>0.004472558257153249</v>
      </c>
      <c r="D58" s="84" t="s">
        <v>2726</v>
      </c>
      <c r="E58" s="84" t="b">
        <v>0</v>
      </c>
      <c r="F58" s="84" t="b">
        <v>0</v>
      </c>
      <c r="G58" s="84" t="b">
        <v>0</v>
      </c>
    </row>
    <row r="59" spans="1:7" ht="15">
      <c r="A59" s="84" t="s">
        <v>2215</v>
      </c>
      <c r="B59" s="84">
        <v>6</v>
      </c>
      <c r="C59" s="118">
        <v>0.004037520214941056</v>
      </c>
      <c r="D59" s="84" t="s">
        <v>2726</v>
      </c>
      <c r="E59" s="84" t="b">
        <v>0</v>
      </c>
      <c r="F59" s="84" t="b">
        <v>0</v>
      </c>
      <c r="G59" s="84" t="b">
        <v>0</v>
      </c>
    </row>
    <row r="60" spans="1:7" ht="15">
      <c r="A60" s="84" t="s">
        <v>2222</v>
      </c>
      <c r="B60" s="84">
        <v>6</v>
      </c>
      <c r="C60" s="118">
        <v>0.004037520214941056</v>
      </c>
      <c r="D60" s="84" t="s">
        <v>2726</v>
      </c>
      <c r="E60" s="84" t="b">
        <v>0</v>
      </c>
      <c r="F60" s="84" t="b">
        <v>0</v>
      </c>
      <c r="G60" s="84" t="b">
        <v>0</v>
      </c>
    </row>
    <row r="61" spans="1:7" ht="15">
      <c r="A61" s="84" t="s">
        <v>348</v>
      </c>
      <c r="B61" s="84">
        <v>6</v>
      </c>
      <c r="C61" s="118">
        <v>0.004037520214941056</v>
      </c>
      <c r="D61" s="84" t="s">
        <v>2726</v>
      </c>
      <c r="E61" s="84" t="b">
        <v>0</v>
      </c>
      <c r="F61" s="84" t="b">
        <v>0</v>
      </c>
      <c r="G61" s="84" t="b">
        <v>0</v>
      </c>
    </row>
    <row r="62" spans="1:7" ht="15">
      <c r="A62" s="84" t="s">
        <v>2578</v>
      </c>
      <c r="B62" s="84">
        <v>6</v>
      </c>
      <c r="C62" s="118">
        <v>0.004037520214941056</v>
      </c>
      <c r="D62" s="84" t="s">
        <v>2726</v>
      </c>
      <c r="E62" s="84" t="b">
        <v>0</v>
      </c>
      <c r="F62" s="84" t="b">
        <v>0</v>
      </c>
      <c r="G62" s="84" t="b">
        <v>0</v>
      </c>
    </row>
    <row r="63" spans="1:7" ht="15">
      <c r="A63" s="84" t="s">
        <v>2579</v>
      </c>
      <c r="B63" s="84">
        <v>6</v>
      </c>
      <c r="C63" s="118">
        <v>0.004037520214941056</v>
      </c>
      <c r="D63" s="84" t="s">
        <v>2726</v>
      </c>
      <c r="E63" s="84" t="b">
        <v>0</v>
      </c>
      <c r="F63" s="84" t="b">
        <v>0</v>
      </c>
      <c r="G63" s="84" t="b">
        <v>0</v>
      </c>
    </row>
    <row r="64" spans="1:7" ht="15">
      <c r="A64" s="84" t="s">
        <v>2580</v>
      </c>
      <c r="B64" s="84">
        <v>6</v>
      </c>
      <c r="C64" s="118">
        <v>0.004278681370416055</v>
      </c>
      <c r="D64" s="84" t="s">
        <v>2726</v>
      </c>
      <c r="E64" s="84" t="b">
        <v>0</v>
      </c>
      <c r="F64" s="84" t="b">
        <v>0</v>
      </c>
      <c r="G64" s="84" t="b">
        <v>0</v>
      </c>
    </row>
    <row r="65" spans="1:7" ht="15">
      <c r="A65" s="84" t="s">
        <v>2237</v>
      </c>
      <c r="B65" s="84">
        <v>6</v>
      </c>
      <c r="C65" s="118">
        <v>0.004037520214941056</v>
      </c>
      <c r="D65" s="84" t="s">
        <v>2726</v>
      </c>
      <c r="E65" s="84" t="b">
        <v>0</v>
      </c>
      <c r="F65" s="84" t="b">
        <v>0</v>
      </c>
      <c r="G65" s="84" t="b">
        <v>0</v>
      </c>
    </row>
    <row r="66" spans="1:7" ht="15">
      <c r="A66" s="84" t="s">
        <v>2236</v>
      </c>
      <c r="B66" s="84">
        <v>6</v>
      </c>
      <c r="C66" s="118">
        <v>0.004278681370416055</v>
      </c>
      <c r="D66" s="84" t="s">
        <v>2726</v>
      </c>
      <c r="E66" s="84" t="b">
        <v>0</v>
      </c>
      <c r="F66" s="84" t="b">
        <v>0</v>
      </c>
      <c r="G66" s="84" t="b">
        <v>0</v>
      </c>
    </row>
    <row r="67" spans="1:7" ht="15">
      <c r="A67" s="84" t="s">
        <v>2581</v>
      </c>
      <c r="B67" s="84">
        <v>6</v>
      </c>
      <c r="C67" s="118">
        <v>0.004037520214941056</v>
      </c>
      <c r="D67" s="84" t="s">
        <v>2726</v>
      </c>
      <c r="E67" s="84" t="b">
        <v>0</v>
      </c>
      <c r="F67" s="84" t="b">
        <v>0</v>
      </c>
      <c r="G67" s="84" t="b">
        <v>0</v>
      </c>
    </row>
    <row r="68" spans="1:7" ht="15">
      <c r="A68" s="84" t="s">
        <v>2216</v>
      </c>
      <c r="B68" s="84">
        <v>5</v>
      </c>
      <c r="C68" s="118">
        <v>0.0035655678086800456</v>
      </c>
      <c r="D68" s="84" t="s">
        <v>2726</v>
      </c>
      <c r="E68" s="84" t="b">
        <v>0</v>
      </c>
      <c r="F68" s="84" t="b">
        <v>0</v>
      </c>
      <c r="G68" s="84" t="b">
        <v>0</v>
      </c>
    </row>
    <row r="69" spans="1:7" ht="15">
      <c r="A69" s="84" t="s">
        <v>2582</v>
      </c>
      <c r="B69" s="84">
        <v>5</v>
      </c>
      <c r="C69" s="118">
        <v>0.0035655678086800456</v>
      </c>
      <c r="D69" s="84" t="s">
        <v>2726</v>
      </c>
      <c r="E69" s="84" t="b">
        <v>0</v>
      </c>
      <c r="F69" s="84" t="b">
        <v>0</v>
      </c>
      <c r="G69" s="84" t="b">
        <v>0</v>
      </c>
    </row>
    <row r="70" spans="1:7" ht="15">
      <c r="A70" s="84" t="s">
        <v>2583</v>
      </c>
      <c r="B70" s="84">
        <v>5</v>
      </c>
      <c r="C70" s="118">
        <v>0.0035655678086800456</v>
      </c>
      <c r="D70" s="84" t="s">
        <v>2726</v>
      </c>
      <c r="E70" s="84" t="b">
        <v>0</v>
      </c>
      <c r="F70" s="84" t="b">
        <v>0</v>
      </c>
      <c r="G70" s="84" t="b">
        <v>0</v>
      </c>
    </row>
    <row r="71" spans="1:7" ht="15">
      <c r="A71" s="84" t="s">
        <v>2584</v>
      </c>
      <c r="B71" s="84">
        <v>5</v>
      </c>
      <c r="C71" s="118">
        <v>0.0035655678086800456</v>
      </c>
      <c r="D71" s="84" t="s">
        <v>2726</v>
      </c>
      <c r="E71" s="84" t="b">
        <v>0</v>
      </c>
      <c r="F71" s="84" t="b">
        <v>0</v>
      </c>
      <c r="G71" s="84" t="b">
        <v>0</v>
      </c>
    </row>
    <row r="72" spans="1:7" ht="15">
      <c r="A72" s="84" t="s">
        <v>2585</v>
      </c>
      <c r="B72" s="84">
        <v>5</v>
      </c>
      <c r="C72" s="118">
        <v>0.004128635701107346</v>
      </c>
      <c r="D72" s="84" t="s">
        <v>2726</v>
      </c>
      <c r="E72" s="84" t="b">
        <v>0</v>
      </c>
      <c r="F72" s="84" t="b">
        <v>0</v>
      </c>
      <c r="G72" s="84" t="b">
        <v>0</v>
      </c>
    </row>
    <row r="73" spans="1:7" ht="15">
      <c r="A73" s="84" t="s">
        <v>2223</v>
      </c>
      <c r="B73" s="84">
        <v>5</v>
      </c>
      <c r="C73" s="118">
        <v>0.0035655678086800456</v>
      </c>
      <c r="D73" s="84" t="s">
        <v>2726</v>
      </c>
      <c r="E73" s="84" t="b">
        <v>0</v>
      </c>
      <c r="F73" s="84" t="b">
        <v>0</v>
      </c>
      <c r="G73" s="84" t="b">
        <v>0</v>
      </c>
    </row>
    <row r="74" spans="1:7" ht="15">
      <c r="A74" s="84" t="s">
        <v>2229</v>
      </c>
      <c r="B74" s="84">
        <v>5</v>
      </c>
      <c r="C74" s="118">
        <v>0.0035655678086800456</v>
      </c>
      <c r="D74" s="84" t="s">
        <v>2726</v>
      </c>
      <c r="E74" s="84" t="b">
        <v>0</v>
      </c>
      <c r="F74" s="84" t="b">
        <v>0</v>
      </c>
      <c r="G74" s="84" t="b">
        <v>0</v>
      </c>
    </row>
    <row r="75" spans="1:7" ht="15">
      <c r="A75" s="84" t="s">
        <v>299</v>
      </c>
      <c r="B75" s="84">
        <v>5</v>
      </c>
      <c r="C75" s="118">
        <v>0.0035655678086800456</v>
      </c>
      <c r="D75" s="84" t="s">
        <v>2726</v>
      </c>
      <c r="E75" s="84" t="b">
        <v>0</v>
      </c>
      <c r="F75" s="84" t="b">
        <v>0</v>
      </c>
      <c r="G75" s="84" t="b">
        <v>0</v>
      </c>
    </row>
    <row r="76" spans="1:7" ht="15">
      <c r="A76" s="84" t="s">
        <v>294</v>
      </c>
      <c r="B76" s="84">
        <v>5</v>
      </c>
      <c r="C76" s="118">
        <v>0.0035655678086800456</v>
      </c>
      <c r="D76" s="84" t="s">
        <v>2726</v>
      </c>
      <c r="E76" s="84" t="b">
        <v>0</v>
      </c>
      <c r="F76" s="84" t="b">
        <v>0</v>
      </c>
      <c r="G76" s="84" t="b">
        <v>0</v>
      </c>
    </row>
    <row r="77" spans="1:7" ht="15">
      <c r="A77" s="84" t="s">
        <v>2586</v>
      </c>
      <c r="B77" s="84">
        <v>5</v>
      </c>
      <c r="C77" s="118">
        <v>0.0035655678086800456</v>
      </c>
      <c r="D77" s="84" t="s">
        <v>2726</v>
      </c>
      <c r="E77" s="84" t="b">
        <v>0</v>
      </c>
      <c r="F77" s="84" t="b">
        <v>0</v>
      </c>
      <c r="G77" s="84" t="b">
        <v>0</v>
      </c>
    </row>
    <row r="78" spans="1:7" ht="15">
      <c r="A78" s="84" t="s">
        <v>269</v>
      </c>
      <c r="B78" s="84">
        <v>5</v>
      </c>
      <c r="C78" s="118">
        <v>0.0035655678086800456</v>
      </c>
      <c r="D78" s="84" t="s">
        <v>2726</v>
      </c>
      <c r="E78" s="84" t="b">
        <v>0</v>
      </c>
      <c r="F78" s="84" t="b">
        <v>0</v>
      </c>
      <c r="G78" s="84" t="b">
        <v>0</v>
      </c>
    </row>
    <row r="79" spans="1:7" ht="15">
      <c r="A79" s="84" t="s">
        <v>2239</v>
      </c>
      <c r="B79" s="84">
        <v>5</v>
      </c>
      <c r="C79" s="118">
        <v>0.0035655678086800456</v>
      </c>
      <c r="D79" s="84" t="s">
        <v>2726</v>
      </c>
      <c r="E79" s="84" t="b">
        <v>0</v>
      </c>
      <c r="F79" s="84" t="b">
        <v>0</v>
      </c>
      <c r="G79" s="84" t="b">
        <v>0</v>
      </c>
    </row>
    <row r="80" spans="1:7" ht="15">
      <c r="A80" s="84" t="s">
        <v>2240</v>
      </c>
      <c r="B80" s="84">
        <v>5</v>
      </c>
      <c r="C80" s="118">
        <v>0.0035655678086800456</v>
      </c>
      <c r="D80" s="84" t="s">
        <v>2726</v>
      </c>
      <c r="E80" s="84" t="b">
        <v>0</v>
      </c>
      <c r="F80" s="84" t="b">
        <v>0</v>
      </c>
      <c r="G80" s="84" t="b">
        <v>0</v>
      </c>
    </row>
    <row r="81" spans="1:7" ht="15">
      <c r="A81" s="84" t="s">
        <v>2241</v>
      </c>
      <c r="B81" s="84">
        <v>5</v>
      </c>
      <c r="C81" s="118">
        <v>0.0035655678086800456</v>
      </c>
      <c r="D81" s="84" t="s">
        <v>2726</v>
      </c>
      <c r="E81" s="84" t="b">
        <v>0</v>
      </c>
      <c r="F81" s="84" t="b">
        <v>0</v>
      </c>
      <c r="G81" s="84" t="b">
        <v>0</v>
      </c>
    </row>
    <row r="82" spans="1:7" ht="15">
      <c r="A82" s="84" t="s">
        <v>2242</v>
      </c>
      <c r="B82" s="84">
        <v>5</v>
      </c>
      <c r="C82" s="118">
        <v>0.0035655678086800456</v>
      </c>
      <c r="D82" s="84" t="s">
        <v>2726</v>
      </c>
      <c r="E82" s="84" t="b">
        <v>0</v>
      </c>
      <c r="F82" s="84" t="b">
        <v>0</v>
      </c>
      <c r="G82" s="84" t="b">
        <v>0</v>
      </c>
    </row>
    <row r="83" spans="1:7" ht="15">
      <c r="A83" s="84" t="s">
        <v>2587</v>
      </c>
      <c r="B83" s="84">
        <v>5</v>
      </c>
      <c r="C83" s="118">
        <v>0.0035655678086800456</v>
      </c>
      <c r="D83" s="84" t="s">
        <v>2726</v>
      </c>
      <c r="E83" s="84" t="b">
        <v>0</v>
      </c>
      <c r="F83" s="84" t="b">
        <v>0</v>
      </c>
      <c r="G83" s="84" t="b">
        <v>0</v>
      </c>
    </row>
    <row r="84" spans="1:7" ht="15">
      <c r="A84" s="84" t="s">
        <v>2588</v>
      </c>
      <c r="B84" s="84">
        <v>5</v>
      </c>
      <c r="C84" s="118">
        <v>0.0035655678086800456</v>
      </c>
      <c r="D84" s="84" t="s">
        <v>2726</v>
      </c>
      <c r="E84" s="84" t="b">
        <v>0</v>
      </c>
      <c r="F84" s="84" t="b">
        <v>0</v>
      </c>
      <c r="G84" s="84" t="b">
        <v>0</v>
      </c>
    </row>
    <row r="85" spans="1:7" ht="15">
      <c r="A85" s="84" t="s">
        <v>289</v>
      </c>
      <c r="B85" s="84">
        <v>4</v>
      </c>
      <c r="C85" s="118">
        <v>0.003049225846960395</v>
      </c>
      <c r="D85" s="84" t="s">
        <v>2726</v>
      </c>
      <c r="E85" s="84" t="b">
        <v>0</v>
      </c>
      <c r="F85" s="84" t="b">
        <v>0</v>
      </c>
      <c r="G85" s="84" t="b">
        <v>0</v>
      </c>
    </row>
    <row r="86" spans="1:7" ht="15">
      <c r="A86" s="84" t="s">
        <v>363</v>
      </c>
      <c r="B86" s="84">
        <v>4</v>
      </c>
      <c r="C86" s="118">
        <v>0.003660454264552235</v>
      </c>
      <c r="D86" s="84" t="s">
        <v>2726</v>
      </c>
      <c r="E86" s="84" t="b">
        <v>0</v>
      </c>
      <c r="F86" s="84" t="b">
        <v>0</v>
      </c>
      <c r="G86" s="84" t="b">
        <v>0</v>
      </c>
    </row>
    <row r="87" spans="1:7" ht="15">
      <c r="A87" s="84" t="s">
        <v>2589</v>
      </c>
      <c r="B87" s="84">
        <v>4</v>
      </c>
      <c r="C87" s="118">
        <v>0.003049225846960395</v>
      </c>
      <c r="D87" s="84" t="s">
        <v>2726</v>
      </c>
      <c r="E87" s="84" t="b">
        <v>0</v>
      </c>
      <c r="F87" s="84" t="b">
        <v>0</v>
      </c>
      <c r="G87" s="84" t="b">
        <v>0</v>
      </c>
    </row>
    <row r="88" spans="1:7" ht="15">
      <c r="A88" s="84" t="s">
        <v>2590</v>
      </c>
      <c r="B88" s="84">
        <v>4</v>
      </c>
      <c r="C88" s="118">
        <v>0.003049225846960395</v>
      </c>
      <c r="D88" s="84" t="s">
        <v>2726</v>
      </c>
      <c r="E88" s="84" t="b">
        <v>0</v>
      </c>
      <c r="F88" s="84" t="b">
        <v>0</v>
      </c>
      <c r="G88" s="84" t="b">
        <v>0</v>
      </c>
    </row>
    <row r="89" spans="1:7" ht="15">
      <c r="A89" s="84" t="s">
        <v>2591</v>
      </c>
      <c r="B89" s="84">
        <v>4</v>
      </c>
      <c r="C89" s="118">
        <v>0.003049225846960395</v>
      </c>
      <c r="D89" s="84" t="s">
        <v>2726</v>
      </c>
      <c r="E89" s="84" t="b">
        <v>0</v>
      </c>
      <c r="F89" s="84" t="b">
        <v>0</v>
      </c>
      <c r="G89" s="84" t="b">
        <v>0</v>
      </c>
    </row>
    <row r="90" spans="1:7" ht="15">
      <c r="A90" s="84" t="s">
        <v>2592</v>
      </c>
      <c r="B90" s="84">
        <v>4</v>
      </c>
      <c r="C90" s="118">
        <v>0.003049225846960395</v>
      </c>
      <c r="D90" s="84" t="s">
        <v>2726</v>
      </c>
      <c r="E90" s="84" t="b">
        <v>0</v>
      </c>
      <c r="F90" s="84" t="b">
        <v>0</v>
      </c>
      <c r="G90" s="84" t="b">
        <v>0</v>
      </c>
    </row>
    <row r="91" spans="1:7" ht="15">
      <c r="A91" s="84" t="s">
        <v>2593</v>
      </c>
      <c r="B91" s="84">
        <v>4</v>
      </c>
      <c r="C91" s="118">
        <v>0.003049225846960395</v>
      </c>
      <c r="D91" s="84" t="s">
        <v>2726</v>
      </c>
      <c r="E91" s="84" t="b">
        <v>0</v>
      </c>
      <c r="F91" s="84" t="b">
        <v>0</v>
      </c>
      <c r="G91" s="84" t="b">
        <v>0</v>
      </c>
    </row>
    <row r="92" spans="1:7" ht="15">
      <c r="A92" s="84" t="s">
        <v>2594</v>
      </c>
      <c r="B92" s="84">
        <v>4</v>
      </c>
      <c r="C92" s="118">
        <v>0.003049225846960395</v>
      </c>
      <c r="D92" s="84" t="s">
        <v>2726</v>
      </c>
      <c r="E92" s="84" t="b">
        <v>0</v>
      </c>
      <c r="F92" s="84" t="b">
        <v>0</v>
      </c>
      <c r="G92" s="84" t="b">
        <v>0</v>
      </c>
    </row>
    <row r="93" spans="1:7" ht="15">
      <c r="A93" s="84" t="s">
        <v>2225</v>
      </c>
      <c r="B93" s="84">
        <v>4</v>
      </c>
      <c r="C93" s="118">
        <v>0.003049225846960395</v>
      </c>
      <c r="D93" s="84" t="s">
        <v>2726</v>
      </c>
      <c r="E93" s="84" t="b">
        <v>0</v>
      </c>
      <c r="F93" s="84" t="b">
        <v>0</v>
      </c>
      <c r="G93" s="84" t="b">
        <v>0</v>
      </c>
    </row>
    <row r="94" spans="1:7" ht="15">
      <c r="A94" s="84" t="s">
        <v>2595</v>
      </c>
      <c r="B94" s="84">
        <v>4</v>
      </c>
      <c r="C94" s="118">
        <v>0.003049225846960395</v>
      </c>
      <c r="D94" s="84" t="s">
        <v>2726</v>
      </c>
      <c r="E94" s="84" t="b">
        <v>0</v>
      </c>
      <c r="F94" s="84" t="b">
        <v>0</v>
      </c>
      <c r="G94" s="84" t="b">
        <v>0</v>
      </c>
    </row>
    <row r="95" spans="1:7" ht="15">
      <c r="A95" s="84" t="s">
        <v>277</v>
      </c>
      <c r="B95" s="84">
        <v>4</v>
      </c>
      <c r="C95" s="118">
        <v>0.003049225846960395</v>
      </c>
      <c r="D95" s="84" t="s">
        <v>2726</v>
      </c>
      <c r="E95" s="84" t="b">
        <v>0</v>
      </c>
      <c r="F95" s="84" t="b">
        <v>0</v>
      </c>
      <c r="G95" s="84" t="b">
        <v>0</v>
      </c>
    </row>
    <row r="96" spans="1:7" ht="15">
      <c r="A96" s="84" t="s">
        <v>2230</v>
      </c>
      <c r="B96" s="84">
        <v>4</v>
      </c>
      <c r="C96" s="118">
        <v>0.003049225846960395</v>
      </c>
      <c r="D96" s="84" t="s">
        <v>2726</v>
      </c>
      <c r="E96" s="84" t="b">
        <v>0</v>
      </c>
      <c r="F96" s="84" t="b">
        <v>0</v>
      </c>
      <c r="G96" s="84" t="b">
        <v>0</v>
      </c>
    </row>
    <row r="97" spans="1:7" ht="15">
      <c r="A97" s="84" t="s">
        <v>2232</v>
      </c>
      <c r="B97" s="84">
        <v>4</v>
      </c>
      <c r="C97" s="118">
        <v>0.003049225846960395</v>
      </c>
      <c r="D97" s="84" t="s">
        <v>2726</v>
      </c>
      <c r="E97" s="84" t="b">
        <v>0</v>
      </c>
      <c r="F97" s="84" t="b">
        <v>0</v>
      </c>
      <c r="G97" s="84" t="b">
        <v>0</v>
      </c>
    </row>
    <row r="98" spans="1:7" ht="15">
      <c r="A98" s="84" t="s">
        <v>280</v>
      </c>
      <c r="B98" s="84">
        <v>4</v>
      </c>
      <c r="C98" s="118">
        <v>0.003049225846960395</v>
      </c>
      <c r="D98" s="84" t="s">
        <v>2726</v>
      </c>
      <c r="E98" s="84" t="b">
        <v>0</v>
      </c>
      <c r="F98" s="84" t="b">
        <v>0</v>
      </c>
      <c r="G98" s="84" t="b">
        <v>0</v>
      </c>
    </row>
    <row r="99" spans="1:7" ht="15">
      <c r="A99" s="84" t="s">
        <v>2596</v>
      </c>
      <c r="B99" s="84">
        <v>4</v>
      </c>
      <c r="C99" s="118">
        <v>0.003049225846960395</v>
      </c>
      <c r="D99" s="84" t="s">
        <v>2726</v>
      </c>
      <c r="E99" s="84" t="b">
        <v>0</v>
      </c>
      <c r="F99" s="84" t="b">
        <v>0</v>
      </c>
      <c r="G99" s="84" t="b">
        <v>0</v>
      </c>
    </row>
    <row r="100" spans="1:7" ht="15">
      <c r="A100" s="84" t="s">
        <v>2208</v>
      </c>
      <c r="B100" s="84">
        <v>4</v>
      </c>
      <c r="C100" s="118">
        <v>0.003660454264552235</v>
      </c>
      <c r="D100" s="84" t="s">
        <v>2726</v>
      </c>
      <c r="E100" s="84" t="b">
        <v>0</v>
      </c>
      <c r="F100" s="84" t="b">
        <v>0</v>
      </c>
      <c r="G100" s="84" t="b">
        <v>0</v>
      </c>
    </row>
    <row r="101" spans="1:7" ht="15">
      <c r="A101" s="84" t="s">
        <v>2597</v>
      </c>
      <c r="B101" s="84">
        <v>3</v>
      </c>
      <c r="C101" s="118">
        <v>0.0024771814206644076</v>
      </c>
      <c r="D101" s="84" t="s">
        <v>2726</v>
      </c>
      <c r="E101" s="84" t="b">
        <v>1</v>
      </c>
      <c r="F101" s="84" t="b">
        <v>0</v>
      </c>
      <c r="G101" s="84" t="b">
        <v>0</v>
      </c>
    </row>
    <row r="102" spans="1:7" ht="15">
      <c r="A102" s="84" t="s">
        <v>2598</v>
      </c>
      <c r="B102" s="84">
        <v>3</v>
      </c>
      <c r="C102" s="118">
        <v>0.0024771814206644076</v>
      </c>
      <c r="D102" s="84" t="s">
        <v>2726</v>
      </c>
      <c r="E102" s="84" t="b">
        <v>0</v>
      </c>
      <c r="F102" s="84" t="b">
        <v>0</v>
      </c>
      <c r="G102" s="84" t="b">
        <v>0</v>
      </c>
    </row>
    <row r="103" spans="1:7" ht="15">
      <c r="A103" s="84" t="s">
        <v>2217</v>
      </c>
      <c r="B103" s="84">
        <v>3</v>
      </c>
      <c r="C103" s="118">
        <v>0.002745340698414176</v>
      </c>
      <c r="D103" s="84" t="s">
        <v>2726</v>
      </c>
      <c r="E103" s="84" t="b">
        <v>0</v>
      </c>
      <c r="F103" s="84" t="b">
        <v>0</v>
      </c>
      <c r="G103" s="84" t="b">
        <v>0</v>
      </c>
    </row>
    <row r="104" spans="1:7" ht="15">
      <c r="A104" s="84" t="s">
        <v>2599</v>
      </c>
      <c r="B104" s="84">
        <v>3</v>
      </c>
      <c r="C104" s="118">
        <v>0.0024771814206644076</v>
      </c>
      <c r="D104" s="84" t="s">
        <v>2726</v>
      </c>
      <c r="E104" s="84" t="b">
        <v>0</v>
      </c>
      <c r="F104" s="84" t="b">
        <v>0</v>
      </c>
      <c r="G104" s="84" t="b">
        <v>0</v>
      </c>
    </row>
    <row r="105" spans="1:7" ht="15">
      <c r="A105" s="84" t="s">
        <v>2600</v>
      </c>
      <c r="B105" s="84">
        <v>3</v>
      </c>
      <c r="C105" s="118">
        <v>0.0024771814206644076</v>
      </c>
      <c r="D105" s="84" t="s">
        <v>2726</v>
      </c>
      <c r="E105" s="84" t="b">
        <v>0</v>
      </c>
      <c r="F105" s="84" t="b">
        <v>0</v>
      </c>
      <c r="G105" s="84" t="b">
        <v>0</v>
      </c>
    </row>
    <row r="106" spans="1:7" ht="15">
      <c r="A106" s="84" t="s">
        <v>357</v>
      </c>
      <c r="B106" s="84">
        <v>3</v>
      </c>
      <c r="C106" s="118">
        <v>0.0024771814206644076</v>
      </c>
      <c r="D106" s="84" t="s">
        <v>2726</v>
      </c>
      <c r="E106" s="84" t="b">
        <v>0</v>
      </c>
      <c r="F106" s="84" t="b">
        <v>0</v>
      </c>
      <c r="G106" s="84" t="b">
        <v>0</v>
      </c>
    </row>
    <row r="107" spans="1:7" ht="15">
      <c r="A107" s="84" t="s">
        <v>2601</v>
      </c>
      <c r="B107" s="84">
        <v>3</v>
      </c>
      <c r="C107" s="118">
        <v>0.0024771814206644076</v>
      </c>
      <c r="D107" s="84" t="s">
        <v>2726</v>
      </c>
      <c r="E107" s="84" t="b">
        <v>0</v>
      </c>
      <c r="F107" s="84" t="b">
        <v>0</v>
      </c>
      <c r="G107" s="84" t="b">
        <v>0</v>
      </c>
    </row>
    <row r="108" spans="1:7" ht="15">
      <c r="A108" s="84" t="s">
        <v>2602</v>
      </c>
      <c r="B108" s="84">
        <v>3</v>
      </c>
      <c r="C108" s="118">
        <v>0.0024771814206644076</v>
      </c>
      <c r="D108" s="84" t="s">
        <v>2726</v>
      </c>
      <c r="E108" s="84" t="b">
        <v>0</v>
      </c>
      <c r="F108" s="84" t="b">
        <v>0</v>
      </c>
      <c r="G108" s="84" t="b">
        <v>0</v>
      </c>
    </row>
    <row r="109" spans="1:7" ht="15">
      <c r="A109" s="84" t="s">
        <v>2603</v>
      </c>
      <c r="B109" s="84">
        <v>3</v>
      </c>
      <c r="C109" s="118">
        <v>0.0024771814206644076</v>
      </c>
      <c r="D109" s="84" t="s">
        <v>2726</v>
      </c>
      <c r="E109" s="84" t="b">
        <v>0</v>
      </c>
      <c r="F109" s="84" t="b">
        <v>0</v>
      </c>
      <c r="G109" s="84" t="b">
        <v>0</v>
      </c>
    </row>
    <row r="110" spans="1:7" ht="15">
      <c r="A110" s="84" t="s">
        <v>2233</v>
      </c>
      <c r="B110" s="84">
        <v>3</v>
      </c>
      <c r="C110" s="118">
        <v>0.0024771814206644076</v>
      </c>
      <c r="D110" s="84" t="s">
        <v>2726</v>
      </c>
      <c r="E110" s="84" t="b">
        <v>0</v>
      </c>
      <c r="F110" s="84" t="b">
        <v>0</v>
      </c>
      <c r="G110" s="84" t="b">
        <v>0</v>
      </c>
    </row>
    <row r="111" spans="1:7" ht="15">
      <c r="A111" s="84" t="s">
        <v>2604</v>
      </c>
      <c r="B111" s="84">
        <v>3</v>
      </c>
      <c r="C111" s="118">
        <v>0.0024771814206644076</v>
      </c>
      <c r="D111" s="84" t="s">
        <v>2726</v>
      </c>
      <c r="E111" s="84" t="b">
        <v>0</v>
      </c>
      <c r="F111" s="84" t="b">
        <v>0</v>
      </c>
      <c r="G111" s="84" t="b">
        <v>0</v>
      </c>
    </row>
    <row r="112" spans="1:7" ht="15">
      <c r="A112" s="84" t="s">
        <v>2605</v>
      </c>
      <c r="B112" s="84">
        <v>3</v>
      </c>
      <c r="C112" s="118">
        <v>0.0024771814206644076</v>
      </c>
      <c r="D112" s="84" t="s">
        <v>2726</v>
      </c>
      <c r="E112" s="84" t="b">
        <v>0</v>
      </c>
      <c r="F112" s="84" t="b">
        <v>0</v>
      </c>
      <c r="G112" s="84" t="b">
        <v>0</v>
      </c>
    </row>
    <row r="113" spans="1:7" ht="15">
      <c r="A113" s="84" t="s">
        <v>352</v>
      </c>
      <c r="B113" s="84">
        <v>3</v>
      </c>
      <c r="C113" s="118">
        <v>0.0024771814206644076</v>
      </c>
      <c r="D113" s="84" t="s">
        <v>2726</v>
      </c>
      <c r="E113" s="84" t="b">
        <v>0</v>
      </c>
      <c r="F113" s="84" t="b">
        <v>0</v>
      </c>
      <c r="G113" s="84" t="b">
        <v>0</v>
      </c>
    </row>
    <row r="114" spans="1:7" ht="15">
      <c r="A114" s="84" t="s">
        <v>275</v>
      </c>
      <c r="B114" s="84">
        <v>3</v>
      </c>
      <c r="C114" s="118">
        <v>0.0024771814206644076</v>
      </c>
      <c r="D114" s="84" t="s">
        <v>2726</v>
      </c>
      <c r="E114" s="84" t="b">
        <v>0</v>
      </c>
      <c r="F114" s="84" t="b">
        <v>0</v>
      </c>
      <c r="G114" s="84" t="b">
        <v>0</v>
      </c>
    </row>
    <row r="115" spans="1:7" ht="15">
      <c r="A115" s="84" t="s">
        <v>351</v>
      </c>
      <c r="B115" s="84">
        <v>3</v>
      </c>
      <c r="C115" s="118">
        <v>0.0024771814206644076</v>
      </c>
      <c r="D115" s="84" t="s">
        <v>2726</v>
      </c>
      <c r="E115" s="84" t="b">
        <v>0</v>
      </c>
      <c r="F115" s="84" t="b">
        <v>0</v>
      </c>
      <c r="G115" s="84" t="b">
        <v>0</v>
      </c>
    </row>
    <row r="116" spans="1:7" ht="15">
      <c r="A116" s="84" t="s">
        <v>350</v>
      </c>
      <c r="B116" s="84">
        <v>3</v>
      </c>
      <c r="C116" s="118">
        <v>0.0024771814206644076</v>
      </c>
      <c r="D116" s="84" t="s">
        <v>2726</v>
      </c>
      <c r="E116" s="84" t="b">
        <v>0</v>
      </c>
      <c r="F116" s="84" t="b">
        <v>0</v>
      </c>
      <c r="G116" s="84" t="b">
        <v>0</v>
      </c>
    </row>
    <row r="117" spans="1:7" ht="15">
      <c r="A117" s="84" t="s">
        <v>336</v>
      </c>
      <c r="B117" s="84">
        <v>3</v>
      </c>
      <c r="C117" s="118">
        <v>0.0024771814206644076</v>
      </c>
      <c r="D117" s="84" t="s">
        <v>2726</v>
      </c>
      <c r="E117" s="84" t="b">
        <v>0</v>
      </c>
      <c r="F117" s="84" t="b">
        <v>0</v>
      </c>
      <c r="G117" s="84" t="b">
        <v>0</v>
      </c>
    </row>
    <row r="118" spans="1:7" ht="15">
      <c r="A118" s="84" t="s">
        <v>337</v>
      </c>
      <c r="B118" s="84">
        <v>3</v>
      </c>
      <c r="C118" s="118">
        <v>0.0024771814206644076</v>
      </c>
      <c r="D118" s="84" t="s">
        <v>2726</v>
      </c>
      <c r="E118" s="84" t="b">
        <v>0</v>
      </c>
      <c r="F118" s="84" t="b">
        <v>0</v>
      </c>
      <c r="G118" s="84" t="b">
        <v>0</v>
      </c>
    </row>
    <row r="119" spans="1:7" ht="15">
      <c r="A119" s="84" t="s">
        <v>2373</v>
      </c>
      <c r="B119" s="84">
        <v>3</v>
      </c>
      <c r="C119" s="118">
        <v>0.0024771814206644076</v>
      </c>
      <c r="D119" s="84" t="s">
        <v>2726</v>
      </c>
      <c r="E119" s="84" t="b">
        <v>0</v>
      </c>
      <c r="F119" s="84" t="b">
        <v>0</v>
      </c>
      <c r="G119" s="84" t="b">
        <v>0</v>
      </c>
    </row>
    <row r="120" spans="1:7" ht="15">
      <c r="A120" s="84" t="s">
        <v>2606</v>
      </c>
      <c r="B120" s="84">
        <v>3</v>
      </c>
      <c r="C120" s="118">
        <v>0.0024771814206644076</v>
      </c>
      <c r="D120" s="84" t="s">
        <v>2726</v>
      </c>
      <c r="E120" s="84" t="b">
        <v>0</v>
      </c>
      <c r="F120" s="84" t="b">
        <v>0</v>
      </c>
      <c r="G120" s="84" t="b">
        <v>0</v>
      </c>
    </row>
    <row r="121" spans="1:7" ht="15">
      <c r="A121" s="84" t="s">
        <v>2607</v>
      </c>
      <c r="B121" s="84">
        <v>3</v>
      </c>
      <c r="C121" s="118">
        <v>0.0024771814206644076</v>
      </c>
      <c r="D121" s="84" t="s">
        <v>2726</v>
      </c>
      <c r="E121" s="84" t="b">
        <v>0</v>
      </c>
      <c r="F121" s="84" t="b">
        <v>0</v>
      </c>
      <c r="G121" s="84" t="b">
        <v>0</v>
      </c>
    </row>
    <row r="122" spans="1:7" ht="15">
      <c r="A122" s="84" t="s">
        <v>2608</v>
      </c>
      <c r="B122" s="84">
        <v>3</v>
      </c>
      <c r="C122" s="118">
        <v>0.0024771814206644076</v>
      </c>
      <c r="D122" s="84" t="s">
        <v>2726</v>
      </c>
      <c r="E122" s="84" t="b">
        <v>0</v>
      </c>
      <c r="F122" s="84" t="b">
        <v>0</v>
      </c>
      <c r="G122" s="84" t="b">
        <v>0</v>
      </c>
    </row>
    <row r="123" spans="1:7" ht="15">
      <c r="A123" s="84" t="s">
        <v>2609</v>
      </c>
      <c r="B123" s="84">
        <v>3</v>
      </c>
      <c r="C123" s="118">
        <v>0.0024771814206644076</v>
      </c>
      <c r="D123" s="84" t="s">
        <v>2726</v>
      </c>
      <c r="E123" s="84" t="b">
        <v>0</v>
      </c>
      <c r="F123" s="84" t="b">
        <v>0</v>
      </c>
      <c r="G123" s="84" t="b">
        <v>0</v>
      </c>
    </row>
    <row r="124" spans="1:7" ht="15">
      <c r="A124" s="84" t="s">
        <v>2610</v>
      </c>
      <c r="B124" s="84">
        <v>3</v>
      </c>
      <c r="C124" s="118">
        <v>0.0024771814206644076</v>
      </c>
      <c r="D124" s="84" t="s">
        <v>2726</v>
      </c>
      <c r="E124" s="84" t="b">
        <v>0</v>
      </c>
      <c r="F124" s="84" t="b">
        <v>0</v>
      </c>
      <c r="G124" s="84" t="b">
        <v>0</v>
      </c>
    </row>
    <row r="125" spans="1:7" ht="15">
      <c r="A125" s="84" t="s">
        <v>2611</v>
      </c>
      <c r="B125" s="84">
        <v>3</v>
      </c>
      <c r="C125" s="118">
        <v>0.0024771814206644076</v>
      </c>
      <c r="D125" s="84" t="s">
        <v>2726</v>
      </c>
      <c r="E125" s="84" t="b">
        <v>0</v>
      </c>
      <c r="F125" s="84" t="b">
        <v>0</v>
      </c>
      <c r="G125" s="84" t="b">
        <v>0</v>
      </c>
    </row>
    <row r="126" spans="1:7" ht="15">
      <c r="A126" s="84" t="s">
        <v>338</v>
      </c>
      <c r="B126" s="84">
        <v>3</v>
      </c>
      <c r="C126" s="118">
        <v>0.0024771814206644076</v>
      </c>
      <c r="D126" s="84" t="s">
        <v>2726</v>
      </c>
      <c r="E126" s="84" t="b">
        <v>0</v>
      </c>
      <c r="F126" s="84" t="b">
        <v>0</v>
      </c>
      <c r="G126" s="84" t="b">
        <v>0</v>
      </c>
    </row>
    <row r="127" spans="1:7" ht="15">
      <c r="A127" s="84" t="s">
        <v>2612</v>
      </c>
      <c r="B127" s="84">
        <v>3</v>
      </c>
      <c r="C127" s="118">
        <v>0.0024771814206644076</v>
      </c>
      <c r="D127" s="84" t="s">
        <v>2726</v>
      </c>
      <c r="E127" s="84" t="b">
        <v>0</v>
      </c>
      <c r="F127" s="84" t="b">
        <v>0</v>
      </c>
      <c r="G127" s="84" t="b">
        <v>0</v>
      </c>
    </row>
    <row r="128" spans="1:7" ht="15">
      <c r="A128" s="84" t="s">
        <v>2613</v>
      </c>
      <c r="B128" s="84">
        <v>3</v>
      </c>
      <c r="C128" s="118">
        <v>0.0024771814206644076</v>
      </c>
      <c r="D128" s="84" t="s">
        <v>2726</v>
      </c>
      <c r="E128" s="84" t="b">
        <v>0</v>
      </c>
      <c r="F128" s="84" t="b">
        <v>0</v>
      </c>
      <c r="G128" s="84" t="b">
        <v>0</v>
      </c>
    </row>
    <row r="129" spans="1:7" ht="15">
      <c r="A129" s="84" t="s">
        <v>2614</v>
      </c>
      <c r="B129" s="84">
        <v>3</v>
      </c>
      <c r="C129" s="118">
        <v>0.0024771814206644076</v>
      </c>
      <c r="D129" s="84" t="s">
        <v>2726</v>
      </c>
      <c r="E129" s="84" t="b">
        <v>0</v>
      </c>
      <c r="F129" s="84" t="b">
        <v>0</v>
      </c>
      <c r="G129" s="84" t="b">
        <v>0</v>
      </c>
    </row>
    <row r="130" spans="1:7" ht="15">
      <c r="A130" s="84" t="s">
        <v>295</v>
      </c>
      <c r="B130" s="84">
        <v>3</v>
      </c>
      <c r="C130" s="118">
        <v>0.0024771814206644076</v>
      </c>
      <c r="D130" s="84" t="s">
        <v>2726</v>
      </c>
      <c r="E130" s="84" t="b">
        <v>0</v>
      </c>
      <c r="F130" s="84" t="b">
        <v>0</v>
      </c>
      <c r="G130" s="84" t="b">
        <v>0</v>
      </c>
    </row>
    <row r="131" spans="1:7" ht="15">
      <c r="A131" s="84" t="s">
        <v>2615</v>
      </c>
      <c r="B131" s="84">
        <v>3</v>
      </c>
      <c r="C131" s="118">
        <v>0.0024771814206644076</v>
      </c>
      <c r="D131" s="84" t="s">
        <v>2726</v>
      </c>
      <c r="E131" s="84" t="b">
        <v>0</v>
      </c>
      <c r="F131" s="84" t="b">
        <v>0</v>
      </c>
      <c r="G131" s="84" t="b">
        <v>0</v>
      </c>
    </row>
    <row r="132" spans="1:7" ht="15">
      <c r="A132" s="84" t="s">
        <v>2616</v>
      </c>
      <c r="B132" s="84">
        <v>3</v>
      </c>
      <c r="C132" s="118">
        <v>0.0024771814206644076</v>
      </c>
      <c r="D132" s="84" t="s">
        <v>2726</v>
      </c>
      <c r="E132" s="84" t="b">
        <v>1</v>
      </c>
      <c r="F132" s="84" t="b">
        <v>0</v>
      </c>
      <c r="G132" s="84" t="b">
        <v>0</v>
      </c>
    </row>
    <row r="133" spans="1:7" ht="15">
      <c r="A133" s="84" t="s">
        <v>262</v>
      </c>
      <c r="B133" s="84">
        <v>3</v>
      </c>
      <c r="C133" s="118">
        <v>0.0024771814206644076</v>
      </c>
      <c r="D133" s="84" t="s">
        <v>2726</v>
      </c>
      <c r="E133" s="84" t="b">
        <v>0</v>
      </c>
      <c r="F133" s="84" t="b">
        <v>0</v>
      </c>
      <c r="G133" s="84" t="b">
        <v>0</v>
      </c>
    </row>
    <row r="134" spans="1:7" ht="15">
      <c r="A134" s="84" t="s">
        <v>2617</v>
      </c>
      <c r="B134" s="84">
        <v>3</v>
      </c>
      <c r="C134" s="118">
        <v>0.0024771814206644076</v>
      </c>
      <c r="D134" s="84" t="s">
        <v>2726</v>
      </c>
      <c r="E134" s="84" t="b">
        <v>0</v>
      </c>
      <c r="F134" s="84" t="b">
        <v>0</v>
      </c>
      <c r="G134" s="84" t="b">
        <v>0</v>
      </c>
    </row>
    <row r="135" spans="1:7" ht="15">
      <c r="A135" s="84" t="s">
        <v>298</v>
      </c>
      <c r="B135" s="84">
        <v>3</v>
      </c>
      <c r="C135" s="118">
        <v>0.0024771814206644076</v>
      </c>
      <c r="D135" s="84" t="s">
        <v>2726</v>
      </c>
      <c r="E135" s="84" t="b">
        <v>0</v>
      </c>
      <c r="F135" s="84" t="b">
        <v>0</v>
      </c>
      <c r="G135" s="84" t="b">
        <v>0</v>
      </c>
    </row>
    <row r="136" spans="1:7" ht="15">
      <c r="A136" s="84" t="s">
        <v>2618</v>
      </c>
      <c r="B136" s="84">
        <v>3</v>
      </c>
      <c r="C136" s="118">
        <v>0.0024771814206644076</v>
      </c>
      <c r="D136" s="84" t="s">
        <v>2726</v>
      </c>
      <c r="E136" s="84" t="b">
        <v>0</v>
      </c>
      <c r="F136" s="84" t="b">
        <v>0</v>
      </c>
      <c r="G136" s="84" t="b">
        <v>0</v>
      </c>
    </row>
    <row r="137" spans="1:7" ht="15">
      <c r="A137" s="84" t="s">
        <v>2209</v>
      </c>
      <c r="B137" s="84">
        <v>3</v>
      </c>
      <c r="C137" s="118">
        <v>0.0024771814206644076</v>
      </c>
      <c r="D137" s="84" t="s">
        <v>2726</v>
      </c>
      <c r="E137" s="84" t="b">
        <v>1</v>
      </c>
      <c r="F137" s="84" t="b">
        <v>0</v>
      </c>
      <c r="G137" s="84" t="b">
        <v>0</v>
      </c>
    </row>
    <row r="138" spans="1:7" ht="15">
      <c r="A138" s="84" t="s">
        <v>2210</v>
      </c>
      <c r="B138" s="84">
        <v>3</v>
      </c>
      <c r="C138" s="118">
        <v>0.0024771814206644076</v>
      </c>
      <c r="D138" s="84" t="s">
        <v>2726</v>
      </c>
      <c r="E138" s="84" t="b">
        <v>0</v>
      </c>
      <c r="F138" s="84" t="b">
        <v>0</v>
      </c>
      <c r="G138" s="84" t="b">
        <v>0</v>
      </c>
    </row>
    <row r="139" spans="1:7" ht="15">
      <c r="A139" s="84" t="s">
        <v>2211</v>
      </c>
      <c r="B139" s="84">
        <v>3</v>
      </c>
      <c r="C139" s="118">
        <v>0.003203762011608056</v>
      </c>
      <c r="D139" s="84" t="s">
        <v>2726</v>
      </c>
      <c r="E139" s="84" t="b">
        <v>0</v>
      </c>
      <c r="F139" s="84" t="b">
        <v>0</v>
      </c>
      <c r="G139" s="84" t="b">
        <v>0</v>
      </c>
    </row>
    <row r="140" spans="1:7" ht="15">
      <c r="A140" s="84" t="s">
        <v>2619</v>
      </c>
      <c r="B140" s="84">
        <v>3</v>
      </c>
      <c r="C140" s="118">
        <v>0.0024771814206644076</v>
      </c>
      <c r="D140" s="84" t="s">
        <v>2726</v>
      </c>
      <c r="E140" s="84" t="b">
        <v>0</v>
      </c>
      <c r="F140" s="84" t="b">
        <v>0</v>
      </c>
      <c r="G140" s="84" t="b">
        <v>0</v>
      </c>
    </row>
    <row r="141" spans="1:7" ht="15">
      <c r="A141" s="84" t="s">
        <v>2620</v>
      </c>
      <c r="B141" s="84">
        <v>3</v>
      </c>
      <c r="C141" s="118">
        <v>0.0024771814206644076</v>
      </c>
      <c r="D141" s="84" t="s">
        <v>2726</v>
      </c>
      <c r="E141" s="84" t="b">
        <v>0</v>
      </c>
      <c r="F141" s="84" t="b">
        <v>0</v>
      </c>
      <c r="G141" s="84" t="b">
        <v>0</v>
      </c>
    </row>
    <row r="142" spans="1:7" ht="15">
      <c r="A142" s="84" t="s">
        <v>2621</v>
      </c>
      <c r="B142" s="84">
        <v>3</v>
      </c>
      <c r="C142" s="118">
        <v>0.0024771814206644076</v>
      </c>
      <c r="D142" s="84" t="s">
        <v>2726</v>
      </c>
      <c r="E142" s="84" t="b">
        <v>0</v>
      </c>
      <c r="F142" s="84" t="b">
        <v>0</v>
      </c>
      <c r="G142" s="84" t="b">
        <v>0</v>
      </c>
    </row>
    <row r="143" spans="1:7" ht="15">
      <c r="A143" s="84" t="s">
        <v>2622</v>
      </c>
      <c r="B143" s="84">
        <v>3</v>
      </c>
      <c r="C143" s="118">
        <v>0.0024771814206644076</v>
      </c>
      <c r="D143" s="84" t="s">
        <v>2726</v>
      </c>
      <c r="E143" s="84" t="b">
        <v>0</v>
      </c>
      <c r="F143" s="84" t="b">
        <v>0</v>
      </c>
      <c r="G143" s="84" t="b">
        <v>0</v>
      </c>
    </row>
    <row r="144" spans="1:7" ht="15">
      <c r="A144" s="84" t="s">
        <v>2623</v>
      </c>
      <c r="B144" s="84">
        <v>3</v>
      </c>
      <c r="C144" s="118">
        <v>0.0024771814206644076</v>
      </c>
      <c r="D144" s="84" t="s">
        <v>2726</v>
      </c>
      <c r="E144" s="84" t="b">
        <v>0</v>
      </c>
      <c r="F144" s="84" t="b">
        <v>0</v>
      </c>
      <c r="G144" s="84" t="b">
        <v>0</v>
      </c>
    </row>
    <row r="145" spans="1:7" ht="15">
      <c r="A145" s="84" t="s">
        <v>2624</v>
      </c>
      <c r="B145" s="84">
        <v>3</v>
      </c>
      <c r="C145" s="118">
        <v>0.0024771814206644076</v>
      </c>
      <c r="D145" s="84" t="s">
        <v>2726</v>
      </c>
      <c r="E145" s="84" t="b">
        <v>0</v>
      </c>
      <c r="F145" s="84" t="b">
        <v>0</v>
      </c>
      <c r="G145" s="84" t="b">
        <v>0</v>
      </c>
    </row>
    <row r="146" spans="1:7" ht="15">
      <c r="A146" s="84" t="s">
        <v>2625</v>
      </c>
      <c r="B146" s="84">
        <v>3</v>
      </c>
      <c r="C146" s="118">
        <v>0.0024771814206644076</v>
      </c>
      <c r="D146" s="84" t="s">
        <v>2726</v>
      </c>
      <c r="E146" s="84" t="b">
        <v>0</v>
      </c>
      <c r="F146" s="84" t="b">
        <v>0</v>
      </c>
      <c r="G146" s="84" t="b">
        <v>0</v>
      </c>
    </row>
    <row r="147" spans="1:7" ht="15">
      <c r="A147" s="84" t="s">
        <v>2626</v>
      </c>
      <c r="B147" s="84">
        <v>3</v>
      </c>
      <c r="C147" s="118">
        <v>0.0024771814206644076</v>
      </c>
      <c r="D147" s="84" t="s">
        <v>2726</v>
      </c>
      <c r="E147" s="84" t="b">
        <v>0</v>
      </c>
      <c r="F147" s="84" t="b">
        <v>0</v>
      </c>
      <c r="G147" s="84" t="b">
        <v>0</v>
      </c>
    </row>
    <row r="148" spans="1:7" ht="15">
      <c r="A148" s="84" t="s">
        <v>2627</v>
      </c>
      <c r="B148" s="84">
        <v>3</v>
      </c>
      <c r="C148" s="118">
        <v>0.0024771814206644076</v>
      </c>
      <c r="D148" s="84" t="s">
        <v>2726</v>
      </c>
      <c r="E148" s="84" t="b">
        <v>0</v>
      </c>
      <c r="F148" s="84" t="b">
        <v>0</v>
      </c>
      <c r="G148" s="84" t="b">
        <v>0</v>
      </c>
    </row>
    <row r="149" spans="1:7" ht="15">
      <c r="A149" s="84" t="s">
        <v>2628</v>
      </c>
      <c r="B149" s="84">
        <v>2</v>
      </c>
      <c r="C149" s="118">
        <v>0.0018302271322761176</v>
      </c>
      <c r="D149" s="84" t="s">
        <v>2726</v>
      </c>
      <c r="E149" s="84" t="b">
        <v>0</v>
      </c>
      <c r="F149" s="84" t="b">
        <v>0</v>
      </c>
      <c r="G149" s="84" t="b">
        <v>0</v>
      </c>
    </row>
    <row r="150" spans="1:7" ht="15">
      <c r="A150" s="84" t="s">
        <v>2629</v>
      </c>
      <c r="B150" s="84">
        <v>2</v>
      </c>
      <c r="C150" s="118">
        <v>0.0018302271322761176</v>
      </c>
      <c r="D150" s="84" t="s">
        <v>2726</v>
      </c>
      <c r="E150" s="84" t="b">
        <v>0</v>
      </c>
      <c r="F150" s="84" t="b">
        <v>0</v>
      </c>
      <c r="G150" s="84" t="b">
        <v>0</v>
      </c>
    </row>
    <row r="151" spans="1:7" ht="15">
      <c r="A151" s="84" t="s">
        <v>2630</v>
      </c>
      <c r="B151" s="84">
        <v>2</v>
      </c>
      <c r="C151" s="118">
        <v>0.0018302271322761176</v>
      </c>
      <c r="D151" s="84" t="s">
        <v>2726</v>
      </c>
      <c r="E151" s="84" t="b">
        <v>0</v>
      </c>
      <c r="F151" s="84" t="b">
        <v>0</v>
      </c>
      <c r="G151" s="84" t="b">
        <v>0</v>
      </c>
    </row>
    <row r="152" spans="1:7" ht="15">
      <c r="A152" s="84" t="s">
        <v>362</v>
      </c>
      <c r="B152" s="84">
        <v>2</v>
      </c>
      <c r="C152" s="118">
        <v>0.0018302271322761176</v>
      </c>
      <c r="D152" s="84" t="s">
        <v>2726</v>
      </c>
      <c r="E152" s="84" t="b">
        <v>0</v>
      </c>
      <c r="F152" s="84" t="b">
        <v>0</v>
      </c>
      <c r="G152" s="84" t="b">
        <v>0</v>
      </c>
    </row>
    <row r="153" spans="1:7" ht="15">
      <c r="A153" s="84" t="s">
        <v>2631</v>
      </c>
      <c r="B153" s="84">
        <v>2</v>
      </c>
      <c r="C153" s="118">
        <v>0.0018302271322761176</v>
      </c>
      <c r="D153" s="84" t="s">
        <v>2726</v>
      </c>
      <c r="E153" s="84" t="b">
        <v>0</v>
      </c>
      <c r="F153" s="84" t="b">
        <v>0</v>
      </c>
      <c r="G153" s="84" t="b">
        <v>0</v>
      </c>
    </row>
    <row r="154" spans="1:7" ht="15">
      <c r="A154" s="84" t="s">
        <v>2632</v>
      </c>
      <c r="B154" s="84">
        <v>2</v>
      </c>
      <c r="C154" s="118">
        <v>0.0018302271322761176</v>
      </c>
      <c r="D154" s="84" t="s">
        <v>2726</v>
      </c>
      <c r="E154" s="84" t="b">
        <v>0</v>
      </c>
      <c r="F154" s="84" t="b">
        <v>0</v>
      </c>
      <c r="G154" s="84" t="b">
        <v>0</v>
      </c>
    </row>
    <row r="155" spans="1:7" ht="15">
      <c r="A155" s="84" t="s">
        <v>2633</v>
      </c>
      <c r="B155" s="84">
        <v>2</v>
      </c>
      <c r="C155" s="118">
        <v>0.0018302271322761176</v>
      </c>
      <c r="D155" s="84" t="s">
        <v>2726</v>
      </c>
      <c r="E155" s="84" t="b">
        <v>1</v>
      </c>
      <c r="F155" s="84" t="b">
        <v>0</v>
      </c>
      <c r="G155" s="84" t="b">
        <v>0</v>
      </c>
    </row>
    <row r="156" spans="1:7" ht="15">
      <c r="A156" s="84" t="s">
        <v>2634</v>
      </c>
      <c r="B156" s="84">
        <v>2</v>
      </c>
      <c r="C156" s="118">
        <v>0.0018302271322761176</v>
      </c>
      <c r="D156" s="84" t="s">
        <v>2726</v>
      </c>
      <c r="E156" s="84" t="b">
        <v>0</v>
      </c>
      <c r="F156" s="84" t="b">
        <v>1</v>
      </c>
      <c r="G156" s="84" t="b">
        <v>0</v>
      </c>
    </row>
    <row r="157" spans="1:7" ht="15">
      <c r="A157" s="84" t="s">
        <v>2635</v>
      </c>
      <c r="B157" s="84">
        <v>2</v>
      </c>
      <c r="C157" s="118">
        <v>0.0018302271322761176</v>
      </c>
      <c r="D157" s="84" t="s">
        <v>2726</v>
      </c>
      <c r="E157" s="84" t="b">
        <v>0</v>
      </c>
      <c r="F157" s="84" t="b">
        <v>0</v>
      </c>
      <c r="G157" s="84" t="b">
        <v>0</v>
      </c>
    </row>
    <row r="158" spans="1:7" ht="15">
      <c r="A158" s="84" t="s">
        <v>284</v>
      </c>
      <c r="B158" s="84">
        <v>2</v>
      </c>
      <c r="C158" s="118">
        <v>0.0018302271322761176</v>
      </c>
      <c r="D158" s="84" t="s">
        <v>2726</v>
      </c>
      <c r="E158" s="84" t="b">
        <v>0</v>
      </c>
      <c r="F158" s="84" t="b">
        <v>0</v>
      </c>
      <c r="G158" s="84" t="b">
        <v>0</v>
      </c>
    </row>
    <row r="159" spans="1:7" ht="15">
      <c r="A159" s="84" t="s">
        <v>524</v>
      </c>
      <c r="B159" s="84">
        <v>2</v>
      </c>
      <c r="C159" s="118">
        <v>0.0018302271322761176</v>
      </c>
      <c r="D159" s="84" t="s">
        <v>2726</v>
      </c>
      <c r="E159" s="84" t="b">
        <v>0</v>
      </c>
      <c r="F159" s="84" t="b">
        <v>0</v>
      </c>
      <c r="G159" s="84" t="b">
        <v>0</v>
      </c>
    </row>
    <row r="160" spans="1:7" ht="15">
      <c r="A160" s="84" t="s">
        <v>2636</v>
      </c>
      <c r="B160" s="84">
        <v>2</v>
      </c>
      <c r="C160" s="118">
        <v>0.0018302271322761176</v>
      </c>
      <c r="D160" s="84" t="s">
        <v>2726</v>
      </c>
      <c r="E160" s="84" t="b">
        <v>0</v>
      </c>
      <c r="F160" s="84" t="b">
        <v>0</v>
      </c>
      <c r="G160" s="84" t="b">
        <v>0</v>
      </c>
    </row>
    <row r="161" spans="1:7" ht="15">
      <c r="A161" s="84" t="s">
        <v>361</v>
      </c>
      <c r="B161" s="84">
        <v>2</v>
      </c>
      <c r="C161" s="118">
        <v>0.0018302271322761176</v>
      </c>
      <c r="D161" s="84" t="s">
        <v>2726</v>
      </c>
      <c r="E161" s="84" t="b">
        <v>0</v>
      </c>
      <c r="F161" s="84" t="b">
        <v>0</v>
      </c>
      <c r="G161" s="84" t="b">
        <v>0</v>
      </c>
    </row>
    <row r="162" spans="1:7" ht="15">
      <c r="A162" s="84" t="s">
        <v>360</v>
      </c>
      <c r="B162" s="84">
        <v>2</v>
      </c>
      <c r="C162" s="118">
        <v>0.0018302271322761176</v>
      </c>
      <c r="D162" s="84" t="s">
        <v>2726</v>
      </c>
      <c r="E162" s="84" t="b">
        <v>0</v>
      </c>
      <c r="F162" s="84" t="b">
        <v>0</v>
      </c>
      <c r="G162" s="84" t="b">
        <v>0</v>
      </c>
    </row>
    <row r="163" spans="1:7" ht="15">
      <c r="A163" s="84" t="s">
        <v>359</v>
      </c>
      <c r="B163" s="84">
        <v>2</v>
      </c>
      <c r="C163" s="118">
        <v>0.0018302271322761176</v>
      </c>
      <c r="D163" s="84" t="s">
        <v>2726</v>
      </c>
      <c r="E163" s="84" t="b">
        <v>0</v>
      </c>
      <c r="F163" s="84" t="b">
        <v>0</v>
      </c>
      <c r="G163" s="84" t="b">
        <v>0</v>
      </c>
    </row>
    <row r="164" spans="1:7" ht="15">
      <c r="A164" s="84" t="s">
        <v>358</v>
      </c>
      <c r="B164" s="84">
        <v>2</v>
      </c>
      <c r="C164" s="118">
        <v>0.0018302271322761176</v>
      </c>
      <c r="D164" s="84" t="s">
        <v>2726</v>
      </c>
      <c r="E164" s="84" t="b">
        <v>0</v>
      </c>
      <c r="F164" s="84" t="b">
        <v>0</v>
      </c>
      <c r="G164" s="84" t="b">
        <v>0</v>
      </c>
    </row>
    <row r="165" spans="1:7" ht="15">
      <c r="A165" s="84" t="s">
        <v>2637</v>
      </c>
      <c r="B165" s="84">
        <v>2</v>
      </c>
      <c r="C165" s="118">
        <v>0.0018302271322761176</v>
      </c>
      <c r="D165" s="84" t="s">
        <v>2726</v>
      </c>
      <c r="E165" s="84" t="b">
        <v>0</v>
      </c>
      <c r="F165" s="84" t="b">
        <v>0</v>
      </c>
      <c r="G165" s="84" t="b">
        <v>0</v>
      </c>
    </row>
    <row r="166" spans="1:7" ht="15">
      <c r="A166" s="84" t="s">
        <v>2638</v>
      </c>
      <c r="B166" s="84">
        <v>2</v>
      </c>
      <c r="C166" s="118">
        <v>0.0018302271322761176</v>
      </c>
      <c r="D166" s="84" t="s">
        <v>2726</v>
      </c>
      <c r="E166" s="84" t="b">
        <v>0</v>
      </c>
      <c r="F166" s="84" t="b">
        <v>0</v>
      </c>
      <c r="G166" s="84" t="b">
        <v>0</v>
      </c>
    </row>
    <row r="167" spans="1:7" ht="15">
      <c r="A167" s="84" t="s">
        <v>2639</v>
      </c>
      <c r="B167" s="84">
        <v>2</v>
      </c>
      <c r="C167" s="118">
        <v>0.0018302271322761176</v>
      </c>
      <c r="D167" s="84" t="s">
        <v>2726</v>
      </c>
      <c r="E167" s="84" t="b">
        <v>0</v>
      </c>
      <c r="F167" s="84" t="b">
        <v>0</v>
      </c>
      <c r="G167" s="84" t="b">
        <v>0</v>
      </c>
    </row>
    <row r="168" spans="1:7" ht="15">
      <c r="A168" s="84" t="s">
        <v>2640</v>
      </c>
      <c r="B168" s="84">
        <v>2</v>
      </c>
      <c r="C168" s="118">
        <v>0.0018302271322761176</v>
      </c>
      <c r="D168" s="84" t="s">
        <v>2726</v>
      </c>
      <c r="E168" s="84" t="b">
        <v>0</v>
      </c>
      <c r="F168" s="84" t="b">
        <v>0</v>
      </c>
      <c r="G168" s="84" t="b">
        <v>0</v>
      </c>
    </row>
    <row r="169" spans="1:7" ht="15">
      <c r="A169" s="84" t="s">
        <v>287</v>
      </c>
      <c r="B169" s="84">
        <v>2</v>
      </c>
      <c r="C169" s="118">
        <v>0.0018302271322761176</v>
      </c>
      <c r="D169" s="84" t="s">
        <v>2726</v>
      </c>
      <c r="E169" s="84" t="b">
        <v>0</v>
      </c>
      <c r="F169" s="84" t="b">
        <v>0</v>
      </c>
      <c r="G169" s="84" t="b">
        <v>0</v>
      </c>
    </row>
    <row r="170" spans="1:7" ht="15">
      <c r="A170" s="84" t="s">
        <v>2641</v>
      </c>
      <c r="B170" s="84">
        <v>2</v>
      </c>
      <c r="C170" s="118">
        <v>0.0018302271322761176</v>
      </c>
      <c r="D170" s="84" t="s">
        <v>2726</v>
      </c>
      <c r="E170" s="84" t="b">
        <v>0</v>
      </c>
      <c r="F170" s="84" t="b">
        <v>0</v>
      </c>
      <c r="G170" s="84" t="b">
        <v>0</v>
      </c>
    </row>
    <row r="171" spans="1:7" ht="15">
      <c r="A171" s="84" t="s">
        <v>2642</v>
      </c>
      <c r="B171" s="84">
        <v>2</v>
      </c>
      <c r="C171" s="118">
        <v>0.0018302271322761176</v>
      </c>
      <c r="D171" s="84" t="s">
        <v>2726</v>
      </c>
      <c r="E171" s="84" t="b">
        <v>0</v>
      </c>
      <c r="F171" s="84" t="b">
        <v>0</v>
      </c>
      <c r="G171" s="84" t="b">
        <v>0</v>
      </c>
    </row>
    <row r="172" spans="1:7" ht="15">
      <c r="A172" s="84" t="s">
        <v>2643</v>
      </c>
      <c r="B172" s="84">
        <v>2</v>
      </c>
      <c r="C172" s="118">
        <v>0.0018302271322761176</v>
      </c>
      <c r="D172" s="84" t="s">
        <v>2726</v>
      </c>
      <c r="E172" s="84" t="b">
        <v>0</v>
      </c>
      <c r="F172" s="84" t="b">
        <v>0</v>
      </c>
      <c r="G172" s="84" t="b">
        <v>0</v>
      </c>
    </row>
    <row r="173" spans="1:7" ht="15">
      <c r="A173" s="84" t="s">
        <v>2644</v>
      </c>
      <c r="B173" s="84">
        <v>2</v>
      </c>
      <c r="C173" s="118">
        <v>0.0018302271322761176</v>
      </c>
      <c r="D173" s="84" t="s">
        <v>2726</v>
      </c>
      <c r="E173" s="84" t="b">
        <v>0</v>
      </c>
      <c r="F173" s="84" t="b">
        <v>0</v>
      </c>
      <c r="G173" s="84" t="b">
        <v>0</v>
      </c>
    </row>
    <row r="174" spans="1:7" ht="15">
      <c r="A174" s="84" t="s">
        <v>2645</v>
      </c>
      <c r="B174" s="84">
        <v>2</v>
      </c>
      <c r="C174" s="118">
        <v>0.0018302271322761176</v>
      </c>
      <c r="D174" s="84" t="s">
        <v>2726</v>
      </c>
      <c r="E174" s="84" t="b">
        <v>0</v>
      </c>
      <c r="F174" s="84" t="b">
        <v>0</v>
      </c>
      <c r="G174" s="84" t="b">
        <v>0</v>
      </c>
    </row>
    <row r="175" spans="1:7" ht="15">
      <c r="A175" s="84" t="s">
        <v>2646</v>
      </c>
      <c r="B175" s="84">
        <v>2</v>
      </c>
      <c r="C175" s="118">
        <v>0.0018302271322761176</v>
      </c>
      <c r="D175" s="84" t="s">
        <v>2726</v>
      </c>
      <c r="E175" s="84" t="b">
        <v>0</v>
      </c>
      <c r="F175" s="84" t="b">
        <v>0</v>
      </c>
      <c r="G175" s="84" t="b">
        <v>0</v>
      </c>
    </row>
    <row r="176" spans="1:7" ht="15">
      <c r="A176" s="84" t="s">
        <v>2647</v>
      </c>
      <c r="B176" s="84">
        <v>2</v>
      </c>
      <c r="C176" s="118">
        <v>0.0018302271322761176</v>
      </c>
      <c r="D176" s="84" t="s">
        <v>2726</v>
      </c>
      <c r="E176" s="84" t="b">
        <v>0</v>
      </c>
      <c r="F176" s="84" t="b">
        <v>0</v>
      </c>
      <c r="G176" s="84" t="b">
        <v>0</v>
      </c>
    </row>
    <row r="177" spans="1:7" ht="15">
      <c r="A177" s="84" t="s">
        <v>2648</v>
      </c>
      <c r="B177" s="84">
        <v>2</v>
      </c>
      <c r="C177" s="118">
        <v>0.0018302271322761176</v>
      </c>
      <c r="D177" s="84" t="s">
        <v>2726</v>
      </c>
      <c r="E177" s="84" t="b">
        <v>0</v>
      </c>
      <c r="F177" s="84" t="b">
        <v>0</v>
      </c>
      <c r="G177" s="84" t="b">
        <v>0</v>
      </c>
    </row>
    <row r="178" spans="1:7" ht="15">
      <c r="A178" s="84" t="s">
        <v>2649</v>
      </c>
      <c r="B178" s="84">
        <v>2</v>
      </c>
      <c r="C178" s="118">
        <v>0.0018302271322761176</v>
      </c>
      <c r="D178" s="84" t="s">
        <v>2726</v>
      </c>
      <c r="E178" s="84" t="b">
        <v>0</v>
      </c>
      <c r="F178" s="84" t="b">
        <v>0</v>
      </c>
      <c r="G178" s="84" t="b">
        <v>0</v>
      </c>
    </row>
    <row r="179" spans="1:7" ht="15">
      <c r="A179" s="84" t="s">
        <v>2650</v>
      </c>
      <c r="B179" s="84">
        <v>2</v>
      </c>
      <c r="C179" s="118">
        <v>0.0018302271322761176</v>
      </c>
      <c r="D179" s="84" t="s">
        <v>2726</v>
      </c>
      <c r="E179" s="84" t="b">
        <v>0</v>
      </c>
      <c r="F179" s="84" t="b">
        <v>0</v>
      </c>
      <c r="G179" s="84" t="b">
        <v>0</v>
      </c>
    </row>
    <row r="180" spans="1:7" ht="15">
      <c r="A180" s="84" t="s">
        <v>2651</v>
      </c>
      <c r="B180" s="84">
        <v>2</v>
      </c>
      <c r="C180" s="118">
        <v>0.0018302271322761176</v>
      </c>
      <c r="D180" s="84" t="s">
        <v>2726</v>
      </c>
      <c r="E180" s="84" t="b">
        <v>0</v>
      </c>
      <c r="F180" s="84" t="b">
        <v>1</v>
      </c>
      <c r="G180" s="84" t="b">
        <v>0</v>
      </c>
    </row>
    <row r="181" spans="1:7" ht="15">
      <c r="A181" s="84" t="s">
        <v>353</v>
      </c>
      <c r="B181" s="84">
        <v>2</v>
      </c>
      <c r="C181" s="118">
        <v>0.0018302271322761176</v>
      </c>
      <c r="D181" s="84" t="s">
        <v>2726</v>
      </c>
      <c r="E181" s="84" t="b">
        <v>0</v>
      </c>
      <c r="F181" s="84" t="b">
        <v>0</v>
      </c>
      <c r="G181" s="84" t="b">
        <v>0</v>
      </c>
    </row>
    <row r="182" spans="1:7" ht="15">
      <c r="A182" s="84" t="s">
        <v>326</v>
      </c>
      <c r="B182" s="84">
        <v>2</v>
      </c>
      <c r="C182" s="118">
        <v>0.0018302271322761176</v>
      </c>
      <c r="D182" s="84" t="s">
        <v>2726</v>
      </c>
      <c r="E182" s="84" t="b">
        <v>0</v>
      </c>
      <c r="F182" s="84" t="b">
        <v>0</v>
      </c>
      <c r="G182" s="84" t="b">
        <v>0</v>
      </c>
    </row>
    <row r="183" spans="1:7" ht="15">
      <c r="A183" s="84" t="s">
        <v>347</v>
      </c>
      <c r="B183" s="84">
        <v>2</v>
      </c>
      <c r="C183" s="118">
        <v>0.0018302271322761176</v>
      </c>
      <c r="D183" s="84" t="s">
        <v>2726</v>
      </c>
      <c r="E183" s="84" t="b">
        <v>0</v>
      </c>
      <c r="F183" s="84" t="b">
        <v>0</v>
      </c>
      <c r="G183" s="84" t="b">
        <v>0</v>
      </c>
    </row>
    <row r="184" spans="1:7" ht="15">
      <c r="A184" s="84" t="s">
        <v>331</v>
      </c>
      <c r="B184" s="84">
        <v>2</v>
      </c>
      <c r="C184" s="118">
        <v>0.0018302271322761176</v>
      </c>
      <c r="D184" s="84" t="s">
        <v>2726</v>
      </c>
      <c r="E184" s="84" t="b">
        <v>0</v>
      </c>
      <c r="F184" s="84" t="b">
        <v>0</v>
      </c>
      <c r="G184" s="84" t="b">
        <v>0</v>
      </c>
    </row>
    <row r="185" spans="1:7" ht="15">
      <c r="A185" s="84" t="s">
        <v>319</v>
      </c>
      <c r="B185" s="84">
        <v>2</v>
      </c>
      <c r="C185" s="118">
        <v>0.0018302271322761176</v>
      </c>
      <c r="D185" s="84" t="s">
        <v>2726</v>
      </c>
      <c r="E185" s="84" t="b">
        <v>0</v>
      </c>
      <c r="F185" s="84" t="b">
        <v>0</v>
      </c>
      <c r="G185" s="84" t="b">
        <v>0</v>
      </c>
    </row>
    <row r="186" spans="1:7" ht="15">
      <c r="A186" s="84" t="s">
        <v>317</v>
      </c>
      <c r="B186" s="84">
        <v>2</v>
      </c>
      <c r="C186" s="118">
        <v>0.0018302271322761176</v>
      </c>
      <c r="D186" s="84" t="s">
        <v>2726</v>
      </c>
      <c r="E186" s="84" t="b">
        <v>0</v>
      </c>
      <c r="F186" s="84" t="b">
        <v>0</v>
      </c>
      <c r="G186" s="84" t="b">
        <v>0</v>
      </c>
    </row>
    <row r="187" spans="1:7" ht="15">
      <c r="A187" s="84" t="s">
        <v>316</v>
      </c>
      <c r="B187" s="84">
        <v>2</v>
      </c>
      <c r="C187" s="118">
        <v>0.0018302271322761176</v>
      </c>
      <c r="D187" s="84" t="s">
        <v>2726</v>
      </c>
      <c r="E187" s="84" t="b">
        <v>0</v>
      </c>
      <c r="F187" s="84" t="b">
        <v>0</v>
      </c>
      <c r="G187" s="84" t="b">
        <v>0</v>
      </c>
    </row>
    <row r="188" spans="1:7" ht="15">
      <c r="A188" s="84" t="s">
        <v>346</v>
      </c>
      <c r="B188" s="84">
        <v>2</v>
      </c>
      <c r="C188" s="118">
        <v>0.0018302271322761176</v>
      </c>
      <c r="D188" s="84" t="s">
        <v>2726</v>
      </c>
      <c r="E188" s="84" t="b">
        <v>0</v>
      </c>
      <c r="F188" s="84" t="b">
        <v>0</v>
      </c>
      <c r="G188" s="84" t="b">
        <v>0</v>
      </c>
    </row>
    <row r="189" spans="1:7" ht="15">
      <c r="A189" s="84" t="s">
        <v>334</v>
      </c>
      <c r="B189" s="84">
        <v>2</v>
      </c>
      <c r="C189" s="118">
        <v>0.0018302271322761176</v>
      </c>
      <c r="D189" s="84" t="s">
        <v>2726</v>
      </c>
      <c r="E189" s="84" t="b">
        <v>0</v>
      </c>
      <c r="F189" s="84" t="b">
        <v>0</v>
      </c>
      <c r="G189" s="84" t="b">
        <v>0</v>
      </c>
    </row>
    <row r="190" spans="1:7" ht="15">
      <c r="A190" s="84" t="s">
        <v>2652</v>
      </c>
      <c r="B190" s="84">
        <v>2</v>
      </c>
      <c r="C190" s="118">
        <v>0.0018302271322761176</v>
      </c>
      <c r="D190" s="84" t="s">
        <v>2726</v>
      </c>
      <c r="E190" s="84" t="b">
        <v>0</v>
      </c>
      <c r="F190" s="84" t="b">
        <v>0</v>
      </c>
      <c r="G190" s="84" t="b">
        <v>0</v>
      </c>
    </row>
    <row r="191" spans="1:7" ht="15">
      <c r="A191" s="84" t="s">
        <v>2653</v>
      </c>
      <c r="B191" s="84">
        <v>2</v>
      </c>
      <c r="C191" s="118">
        <v>0.0018302271322761176</v>
      </c>
      <c r="D191" s="84" t="s">
        <v>2726</v>
      </c>
      <c r="E191" s="84" t="b">
        <v>0</v>
      </c>
      <c r="F191" s="84" t="b">
        <v>0</v>
      </c>
      <c r="G191" s="84" t="b">
        <v>0</v>
      </c>
    </row>
    <row r="192" spans="1:7" ht="15">
      <c r="A192" s="84" t="s">
        <v>2654</v>
      </c>
      <c r="B192" s="84">
        <v>2</v>
      </c>
      <c r="C192" s="118">
        <v>0.0018302271322761176</v>
      </c>
      <c r="D192" s="84" t="s">
        <v>2726</v>
      </c>
      <c r="E192" s="84" t="b">
        <v>0</v>
      </c>
      <c r="F192" s="84" t="b">
        <v>0</v>
      </c>
      <c r="G192" s="84" t="b">
        <v>0</v>
      </c>
    </row>
    <row r="193" spans="1:7" ht="15">
      <c r="A193" s="84" t="s">
        <v>2655</v>
      </c>
      <c r="B193" s="84">
        <v>2</v>
      </c>
      <c r="C193" s="118">
        <v>0.0018302271322761176</v>
      </c>
      <c r="D193" s="84" t="s">
        <v>2726</v>
      </c>
      <c r="E193" s="84" t="b">
        <v>1</v>
      </c>
      <c r="F193" s="84" t="b">
        <v>0</v>
      </c>
      <c r="G193" s="84" t="b">
        <v>0</v>
      </c>
    </row>
    <row r="194" spans="1:7" ht="15">
      <c r="A194" s="84" t="s">
        <v>2656</v>
      </c>
      <c r="B194" s="84">
        <v>2</v>
      </c>
      <c r="C194" s="118">
        <v>0.0018302271322761176</v>
      </c>
      <c r="D194" s="84" t="s">
        <v>2726</v>
      </c>
      <c r="E194" s="84" t="b">
        <v>0</v>
      </c>
      <c r="F194" s="84" t="b">
        <v>0</v>
      </c>
      <c r="G194" s="84" t="b">
        <v>0</v>
      </c>
    </row>
    <row r="195" spans="1:7" ht="15">
      <c r="A195" s="84" t="s">
        <v>2657</v>
      </c>
      <c r="B195" s="84">
        <v>2</v>
      </c>
      <c r="C195" s="118">
        <v>0.0018302271322761176</v>
      </c>
      <c r="D195" s="84" t="s">
        <v>2726</v>
      </c>
      <c r="E195" s="84" t="b">
        <v>0</v>
      </c>
      <c r="F195" s="84" t="b">
        <v>0</v>
      </c>
      <c r="G195" s="84" t="b">
        <v>0</v>
      </c>
    </row>
    <row r="196" spans="1:7" ht="15">
      <c r="A196" s="84" t="s">
        <v>2658</v>
      </c>
      <c r="B196" s="84">
        <v>2</v>
      </c>
      <c r="C196" s="118">
        <v>0.0018302271322761176</v>
      </c>
      <c r="D196" s="84" t="s">
        <v>2726</v>
      </c>
      <c r="E196" s="84" t="b">
        <v>0</v>
      </c>
      <c r="F196" s="84" t="b">
        <v>0</v>
      </c>
      <c r="G196" s="84" t="b">
        <v>0</v>
      </c>
    </row>
    <row r="197" spans="1:7" ht="15">
      <c r="A197" s="84" t="s">
        <v>2659</v>
      </c>
      <c r="B197" s="84">
        <v>2</v>
      </c>
      <c r="C197" s="118">
        <v>0.0018302271322761176</v>
      </c>
      <c r="D197" s="84" t="s">
        <v>2726</v>
      </c>
      <c r="E197" s="84" t="b">
        <v>0</v>
      </c>
      <c r="F197" s="84" t="b">
        <v>0</v>
      </c>
      <c r="G197" s="84" t="b">
        <v>0</v>
      </c>
    </row>
    <row r="198" spans="1:7" ht="15">
      <c r="A198" s="84" t="s">
        <v>2660</v>
      </c>
      <c r="B198" s="84">
        <v>2</v>
      </c>
      <c r="C198" s="118">
        <v>0.0018302271322761176</v>
      </c>
      <c r="D198" s="84" t="s">
        <v>2726</v>
      </c>
      <c r="E198" s="84" t="b">
        <v>0</v>
      </c>
      <c r="F198" s="84" t="b">
        <v>0</v>
      </c>
      <c r="G198" s="84" t="b">
        <v>0</v>
      </c>
    </row>
    <row r="199" spans="1:7" ht="15">
      <c r="A199" s="84" t="s">
        <v>2661</v>
      </c>
      <c r="B199" s="84">
        <v>2</v>
      </c>
      <c r="C199" s="118">
        <v>0.0018302271322761176</v>
      </c>
      <c r="D199" s="84" t="s">
        <v>2726</v>
      </c>
      <c r="E199" s="84" t="b">
        <v>0</v>
      </c>
      <c r="F199" s="84" t="b">
        <v>0</v>
      </c>
      <c r="G199" s="84" t="b">
        <v>0</v>
      </c>
    </row>
    <row r="200" spans="1:7" ht="15">
      <c r="A200" s="84" t="s">
        <v>2662</v>
      </c>
      <c r="B200" s="84">
        <v>2</v>
      </c>
      <c r="C200" s="118">
        <v>0.0018302271322761176</v>
      </c>
      <c r="D200" s="84" t="s">
        <v>2726</v>
      </c>
      <c r="E200" s="84" t="b">
        <v>0</v>
      </c>
      <c r="F200" s="84" t="b">
        <v>0</v>
      </c>
      <c r="G200" s="84" t="b">
        <v>0</v>
      </c>
    </row>
    <row r="201" spans="1:7" ht="15">
      <c r="A201" s="84" t="s">
        <v>2663</v>
      </c>
      <c r="B201" s="84">
        <v>2</v>
      </c>
      <c r="C201" s="118">
        <v>0.0018302271322761176</v>
      </c>
      <c r="D201" s="84" t="s">
        <v>2726</v>
      </c>
      <c r="E201" s="84" t="b">
        <v>0</v>
      </c>
      <c r="F201" s="84" t="b">
        <v>0</v>
      </c>
      <c r="G201" s="84" t="b">
        <v>0</v>
      </c>
    </row>
    <row r="202" spans="1:7" ht="15">
      <c r="A202" s="84" t="s">
        <v>329</v>
      </c>
      <c r="B202" s="84">
        <v>2</v>
      </c>
      <c r="C202" s="118">
        <v>0.0018302271322761176</v>
      </c>
      <c r="D202" s="84" t="s">
        <v>2726</v>
      </c>
      <c r="E202" s="84" t="b">
        <v>0</v>
      </c>
      <c r="F202" s="84" t="b">
        <v>0</v>
      </c>
      <c r="G202" s="84" t="b">
        <v>0</v>
      </c>
    </row>
    <row r="203" spans="1:7" ht="15">
      <c r="A203" s="84" t="s">
        <v>332</v>
      </c>
      <c r="B203" s="84">
        <v>2</v>
      </c>
      <c r="C203" s="118">
        <v>0.0018302271322761176</v>
      </c>
      <c r="D203" s="84" t="s">
        <v>2726</v>
      </c>
      <c r="E203" s="84" t="b">
        <v>0</v>
      </c>
      <c r="F203" s="84" t="b">
        <v>0</v>
      </c>
      <c r="G203" s="84" t="b">
        <v>0</v>
      </c>
    </row>
    <row r="204" spans="1:7" ht="15">
      <c r="A204" s="84" t="s">
        <v>2664</v>
      </c>
      <c r="B204" s="84">
        <v>2</v>
      </c>
      <c r="C204" s="118">
        <v>0.0018302271322761176</v>
      </c>
      <c r="D204" s="84" t="s">
        <v>2726</v>
      </c>
      <c r="E204" s="84" t="b">
        <v>0</v>
      </c>
      <c r="F204" s="84" t="b">
        <v>0</v>
      </c>
      <c r="G204" s="84" t="b">
        <v>0</v>
      </c>
    </row>
    <row r="205" spans="1:7" ht="15">
      <c r="A205" s="84" t="s">
        <v>2665</v>
      </c>
      <c r="B205" s="84">
        <v>2</v>
      </c>
      <c r="C205" s="118">
        <v>0.0018302271322761176</v>
      </c>
      <c r="D205" s="84" t="s">
        <v>2726</v>
      </c>
      <c r="E205" s="84" t="b">
        <v>0</v>
      </c>
      <c r="F205" s="84" t="b">
        <v>0</v>
      </c>
      <c r="G205" s="84" t="b">
        <v>0</v>
      </c>
    </row>
    <row r="206" spans="1:7" ht="15">
      <c r="A206" s="84" t="s">
        <v>2666</v>
      </c>
      <c r="B206" s="84">
        <v>2</v>
      </c>
      <c r="C206" s="118">
        <v>0.0018302271322761176</v>
      </c>
      <c r="D206" s="84" t="s">
        <v>2726</v>
      </c>
      <c r="E206" s="84" t="b">
        <v>0</v>
      </c>
      <c r="F206" s="84" t="b">
        <v>0</v>
      </c>
      <c r="G206" s="84" t="b">
        <v>0</v>
      </c>
    </row>
    <row r="207" spans="1:7" ht="15">
      <c r="A207" s="84" t="s">
        <v>2667</v>
      </c>
      <c r="B207" s="84">
        <v>2</v>
      </c>
      <c r="C207" s="118">
        <v>0.0018302271322761176</v>
      </c>
      <c r="D207" s="84" t="s">
        <v>2726</v>
      </c>
      <c r="E207" s="84" t="b">
        <v>0</v>
      </c>
      <c r="F207" s="84" t="b">
        <v>0</v>
      </c>
      <c r="G207" s="84" t="b">
        <v>0</v>
      </c>
    </row>
    <row r="208" spans="1:7" ht="15">
      <c r="A208" s="84" t="s">
        <v>2668</v>
      </c>
      <c r="B208" s="84">
        <v>2</v>
      </c>
      <c r="C208" s="118">
        <v>0.0018302271322761176</v>
      </c>
      <c r="D208" s="84" t="s">
        <v>2726</v>
      </c>
      <c r="E208" s="84" t="b">
        <v>0</v>
      </c>
      <c r="F208" s="84" t="b">
        <v>0</v>
      </c>
      <c r="G208" s="84" t="b">
        <v>0</v>
      </c>
    </row>
    <row r="209" spans="1:7" ht="15">
      <c r="A209" s="84" t="s">
        <v>2669</v>
      </c>
      <c r="B209" s="84">
        <v>2</v>
      </c>
      <c r="C209" s="118">
        <v>0.0018302271322761176</v>
      </c>
      <c r="D209" s="84" t="s">
        <v>2726</v>
      </c>
      <c r="E209" s="84" t="b">
        <v>0</v>
      </c>
      <c r="F209" s="84" t="b">
        <v>0</v>
      </c>
      <c r="G209" s="84" t="b">
        <v>0</v>
      </c>
    </row>
    <row r="210" spans="1:7" ht="15">
      <c r="A210" s="84" t="s">
        <v>2670</v>
      </c>
      <c r="B210" s="84">
        <v>2</v>
      </c>
      <c r="C210" s="118">
        <v>0.0018302271322761176</v>
      </c>
      <c r="D210" s="84" t="s">
        <v>2726</v>
      </c>
      <c r="E210" s="84" t="b">
        <v>0</v>
      </c>
      <c r="F210" s="84" t="b">
        <v>0</v>
      </c>
      <c r="G210" s="84" t="b">
        <v>0</v>
      </c>
    </row>
    <row r="211" spans="1:7" ht="15">
      <c r="A211" s="84" t="s">
        <v>2671</v>
      </c>
      <c r="B211" s="84">
        <v>2</v>
      </c>
      <c r="C211" s="118">
        <v>0.0018302271322761176</v>
      </c>
      <c r="D211" s="84" t="s">
        <v>2726</v>
      </c>
      <c r="E211" s="84" t="b">
        <v>0</v>
      </c>
      <c r="F211" s="84" t="b">
        <v>0</v>
      </c>
      <c r="G211" s="84" t="b">
        <v>0</v>
      </c>
    </row>
    <row r="212" spans="1:7" ht="15">
      <c r="A212" s="84" t="s">
        <v>2672</v>
      </c>
      <c r="B212" s="84">
        <v>2</v>
      </c>
      <c r="C212" s="118">
        <v>0.0018302271322761176</v>
      </c>
      <c r="D212" s="84" t="s">
        <v>2726</v>
      </c>
      <c r="E212" s="84" t="b">
        <v>0</v>
      </c>
      <c r="F212" s="84" t="b">
        <v>0</v>
      </c>
      <c r="G212" s="84" t="b">
        <v>0</v>
      </c>
    </row>
    <row r="213" spans="1:7" ht="15">
      <c r="A213" s="84" t="s">
        <v>2673</v>
      </c>
      <c r="B213" s="84">
        <v>2</v>
      </c>
      <c r="C213" s="118">
        <v>0.0018302271322761176</v>
      </c>
      <c r="D213" s="84" t="s">
        <v>2726</v>
      </c>
      <c r="E213" s="84" t="b">
        <v>0</v>
      </c>
      <c r="F213" s="84" t="b">
        <v>0</v>
      </c>
      <c r="G213" s="84" t="b">
        <v>0</v>
      </c>
    </row>
    <row r="214" spans="1:7" ht="15">
      <c r="A214" s="84" t="s">
        <v>2674</v>
      </c>
      <c r="B214" s="84">
        <v>2</v>
      </c>
      <c r="C214" s="118">
        <v>0.0018302271322761176</v>
      </c>
      <c r="D214" s="84" t="s">
        <v>2726</v>
      </c>
      <c r="E214" s="84" t="b">
        <v>0</v>
      </c>
      <c r="F214" s="84" t="b">
        <v>0</v>
      </c>
      <c r="G214" s="84" t="b">
        <v>0</v>
      </c>
    </row>
    <row r="215" spans="1:7" ht="15">
      <c r="A215" s="84" t="s">
        <v>2675</v>
      </c>
      <c r="B215" s="84">
        <v>2</v>
      </c>
      <c r="C215" s="118">
        <v>0.0018302271322761176</v>
      </c>
      <c r="D215" s="84" t="s">
        <v>2726</v>
      </c>
      <c r="E215" s="84" t="b">
        <v>0</v>
      </c>
      <c r="F215" s="84" t="b">
        <v>0</v>
      </c>
      <c r="G215" s="84" t="b">
        <v>0</v>
      </c>
    </row>
    <row r="216" spans="1:7" ht="15">
      <c r="A216" s="84" t="s">
        <v>2676</v>
      </c>
      <c r="B216" s="84">
        <v>2</v>
      </c>
      <c r="C216" s="118">
        <v>0.0018302271322761176</v>
      </c>
      <c r="D216" s="84" t="s">
        <v>2726</v>
      </c>
      <c r="E216" s="84" t="b">
        <v>0</v>
      </c>
      <c r="F216" s="84" t="b">
        <v>0</v>
      </c>
      <c r="G216" s="84" t="b">
        <v>0</v>
      </c>
    </row>
    <row r="217" spans="1:7" ht="15">
      <c r="A217" s="84" t="s">
        <v>2677</v>
      </c>
      <c r="B217" s="84">
        <v>2</v>
      </c>
      <c r="C217" s="118">
        <v>0.0018302271322761176</v>
      </c>
      <c r="D217" s="84" t="s">
        <v>2726</v>
      </c>
      <c r="E217" s="84" t="b">
        <v>0</v>
      </c>
      <c r="F217" s="84" t="b">
        <v>0</v>
      </c>
      <c r="G217" s="84" t="b">
        <v>0</v>
      </c>
    </row>
    <row r="218" spans="1:7" ht="15">
      <c r="A218" s="84" t="s">
        <v>2678</v>
      </c>
      <c r="B218" s="84">
        <v>2</v>
      </c>
      <c r="C218" s="118">
        <v>0.0018302271322761176</v>
      </c>
      <c r="D218" s="84" t="s">
        <v>2726</v>
      </c>
      <c r="E218" s="84" t="b">
        <v>0</v>
      </c>
      <c r="F218" s="84" t="b">
        <v>0</v>
      </c>
      <c r="G218" s="84" t="b">
        <v>0</v>
      </c>
    </row>
    <row r="219" spans="1:7" ht="15">
      <c r="A219" s="84" t="s">
        <v>2679</v>
      </c>
      <c r="B219" s="84">
        <v>2</v>
      </c>
      <c r="C219" s="118">
        <v>0.0018302271322761176</v>
      </c>
      <c r="D219" s="84" t="s">
        <v>2726</v>
      </c>
      <c r="E219" s="84" t="b">
        <v>0</v>
      </c>
      <c r="F219" s="84" t="b">
        <v>0</v>
      </c>
      <c r="G219" s="84" t="b">
        <v>0</v>
      </c>
    </row>
    <row r="220" spans="1:7" ht="15">
      <c r="A220" s="84" t="s">
        <v>2680</v>
      </c>
      <c r="B220" s="84">
        <v>2</v>
      </c>
      <c r="C220" s="118">
        <v>0.0021358413410720377</v>
      </c>
      <c r="D220" s="84" t="s">
        <v>2726</v>
      </c>
      <c r="E220" s="84" t="b">
        <v>0</v>
      </c>
      <c r="F220" s="84" t="b">
        <v>0</v>
      </c>
      <c r="G220" s="84" t="b">
        <v>0</v>
      </c>
    </row>
    <row r="221" spans="1:7" ht="15">
      <c r="A221" s="84" t="s">
        <v>2681</v>
      </c>
      <c r="B221" s="84">
        <v>2</v>
      </c>
      <c r="C221" s="118">
        <v>0.0018302271322761176</v>
      </c>
      <c r="D221" s="84" t="s">
        <v>2726</v>
      </c>
      <c r="E221" s="84" t="b">
        <v>0</v>
      </c>
      <c r="F221" s="84" t="b">
        <v>0</v>
      </c>
      <c r="G221" s="84" t="b">
        <v>0</v>
      </c>
    </row>
    <row r="222" spans="1:7" ht="15">
      <c r="A222" s="84" t="s">
        <v>2682</v>
      </c>
      <c r="B222" s="84">
        <v>2</v>
      </c>
      <c r="C222" s="118">
        <v>0.0018302271322761176</v>
      </c>
      <c r="D222" s="84" t="s">
        <v>2726</v>
      </c>
      <c r="E222" s="84" t="b">
        <v>0</v>
      </c>
      <c r="F222" s="84" t="b">
        <v>0</v>
      </c>
      <c r="G222" s="84" t="b">
        <v>0</v>
      </c>
    </row>
    <row r="223" spans="1:7" ht="15">
      <c r="A223" s="84" t="s">
        <v>2683</v>
      </c>
      <c r="B223" s="84">
        <v>2</v>
      </c>
      <c r="C223" s="118">
        <v>0.0018302271322761176</v>
      </c>
      <c r="D223" s="84" t="s">
        <v>2726</v>
      </c>
      <c r="E223" s="84" t="b">
        <v>0</v>
      </c>
      <c r="F223" s="84" t="b">
        <v>0</v>
      </c>
      <c r="G223" s="84" t="b">
        <v>0</v>
      </c>
    </row>
    <row r="224" spans="1:7" ht="15">
      <c r="A224" s="84" t="s">
        <v>2684</v>
      </c>
      <c r="B224" s="84">
        <v>2</v>
      </c>
      <c r="C224" s="118">
        <v>0.0018302271322761176</v>
      </c>
      <c r="D224" s="84" t="s">
        <v>2726</v>
      </c>
      <c r="E224" s="84" t="b">
        <v>0</v>
      </c>
      <c r="F224" s="84" t="b">
        <v>0</v>
      </c>
      <c r="G224" s="84" t="b">
        <v>0</v>
      </c>
    </row>
    <row r="225" spans="1:7" ht="15">
      <c r="A225" s="84" t="s">
        <v>2685</v>
      </c>
      <c r="B225" s="84">
        <v>2</v>
      </c>
      <c r="C225" s="118">
        <v>0.0018302271322761176</v>
      </c>
      <c r="D225" s="84" t="s">
        <v>2726</v>
      </c>
      <c r="E225" s="84" t="b">
        <v>0</v>
      </c>
      <c r="F225" s="84" t="b">
        <v>0</v>
      </c>
      <c r="G225" s="84" t="b">
        <v>0</v>
      </c>
    </row>
    <row r="226" spans="1:7" ht="15">
      <c r="A226" s="84" t="s">
        <v>2686</v>
      </c>
      <c r="B226" s="84">
        <v>2</v>
      </c>
      <c r="C226" s="118">
        <v>0.0018302271322761176</v>
      </c>
      <c r="D226" s="84" t="s">
        <v>2726</v>
      </c>
      <c r="E226" s="84" t="b">
        <v>0</v>
      </c>
      <c r="F226" s="84" t="b">
        <v>0</v>
      </c>
      <c r="G226" s="84" t="b">
        <v>0</v>
      </c>
    </row>
    <row r="227" spans="1:7" ht="15">
      <c r="A227" s="84" t="s">
        <v>2255</v>
      </c>
      <c r="B227" s="84">
        <v>2</v>
      </c>
      <c r="C227" s="118">
        <v>0.0021358413410720377</v>
      </c>
      <c r="D227" s="84" t="s">
        <v>2726</v>
      </c>
      <c r="E227" s="84" t="b">
        <v>0</v>
      </c>
      <c r="F227" s="84" t="b">
        <v>0</v>
      </c>
      <c r="G227" s="84" t="b">
        <v>0</v>
      </c>
    </row>
    <row r="228" spans="1:7" ht="15">
      <c r="A228" s="84" t="s">
        <v>2687</v>
      </c>
      <c r="B228" s="84">
        <v>2</v>
      </c>
      <c r="C228" s="118">
        <v>0.0018302271322761176</v>
      </c>
      <c r="D228" s="84" t="s">
        <v>2726</v>
      </c>
      <c r="E228" s="84" t="b">
        <v>0</v>
      </c>
      <c r="F228" s="84" t="b">
        <v>0</v>
      </c>
      <c r="G228" s="84" t="b">
        <v>0</v>
      </c>
    </row>
    <row r="229" spans="1:7" ht="15">
      <c r="A229" s="84" t="s">
        <v>2688</v>
      </c>
      <c r="B229" s="84">
        <v>2</v>
      </c>
      <c r="C229" s="118">
        <v>0.0018302271322761176</v>
      </c>
      <c r="D229" s="84" t="s">
        <v>2726</v>
      </c>
      <c r="E229" s="84" t="b">
        <v>0</v>
      </c>
      <c r="F229" s="84" t="b">
        <v>0</v>
      </c>
      <c r="G229" s="84" t="b">
        <v>0</v>
      </c>
    </row>
    <row r="230" spans="1:7" ht="15">
      <c r="A230" s="84" t="s">
        <v>2689</v>
      </c>
      <c r="B230" s="84">
        <v>2</v>
      </c>
      <c r="C230" s="118">
        <v>0.0018302271322761176</v>
      </c>
      <c r="D230" s="84" t="s">
        <v>2726</v>
      </c>
      <c r="E230" s="84" t="b">
        <v>0</v>
      </c>
      <c r="F230" s="84" t="b">
        <v>0</v>
      </c>
      <c r="G230" s="84" t="b">
        <v>0</v>
      </c>
    </row>
    <row r="231" spans="1:7" ht="15">
      <c r="A231" s="84" t="s">
        <v>2690</v>
      </c>
      <c r="B231" s="84">
        <v>2</v>
      </c>
      <c r="C231" s="118">
        <v>0.0021358413410720377</v>
      </c>
      <c r="D231" s="84" t="s">
        <v>2726</v>
      </c>
      <c r="E231" s="84" t="b">
        <v>0</v>
      </c>
      <c r="F231" s="84" t="b">
        <v>0</v>
      </c>
      <c r="G231" s="84" t="b">
        <v>0</v>
      </c>
    </row>
    <row r="232" spans="1:7" ht="15">
      <c r="A232" s="84" t="s">
        <v>2691</v>
      </c>
      <c r="B232" s="84">
        <v>2</v>
      </c>
      <c r="C232" s="118">
        <v>0.0018302271322761176</v>
      </c>
      <c r="D232" s="84" t="s">
        <v>2726</v>
      </c>
      <c r="E232" s="84" t="b">
        <v>1</v>
      </c>
      <c r="F232" s="84" t="b">
        <v>0</v>
      </c>
      <c r="G232" s="84" t="b">
        <v>0</v>
      </c>
    </row>
    <row r="233" spans="1:7" ht="15">
      <c r="A233" s="84" t="s">
        <v>2692</v>
      </c>
      <c r="B233" s="84">
        <v>2</v>
      </c>
      <c r="C233" s="118">
        <v>0.0018302271322761176</v>
      </c>
      <c r="D233" s="84" t="s">
        <v>2726</v>
      </c>
      <c r="E233" s="84" t="b">
        <v>0</v>
      </c>
      <c r="F233" s="84" t="b">
        <v>0</v>
      </c>
      <c r="G233" s="84" t="b">
        <v>0</v>
      </c>
    </row>
    <row r="234" spans="1:7" ht="15">
      <c r="A234" s="84" t="s">
        <v>2693</v>
      </c>
      <c r="B234" s="84">
        <v>2</v>
      </c>
      <c r="C234" s="118">
        <v>0.0018302271322761176</v>
      </c>
      <c r="D234" s="84" t="s">
        <v>2726</v>
      </c>
      <c r="E234" s="84" t="b">
        <v>0</v>
      </c>
      <c r="F234" s="84" t="b">
        <v>0</v>
      </c>
      <c r="G234" s="84" t="b">
        <v>0</v>
      </c>
    </row>
    <row r="235" spans="1:7" ht="15">
      <c r="A235" s="84" t="s">
        <v>2694</v>
      </c>
      <c r="B235" s="84">
        <v>2</v>
      </c>
      <c r="C235" s="118">
        <v>0.0018302271322761176</v>
      </c>
      <c r="D235" s="84" t="s">
        <v>2726</v>
      </c>
      <c r="E235" s="84" t="b">
        <v>0</v>
      </c>
      <c r="F235" s="84" t="b">
        <v>0</v>
      </c>
      <c r="G235" s="84" t="b">
        <v>0</v>
      </c>
    </row>
    <row r="236" spans="1:7" ht="15">
      <c r="A236" s="84" t="s">
        <v>2695</v>
      </c>
      <c r="B236" s="84">
        <v>2</v>
      </c>
      <c r="C236" s="118">
        <v>0.0018302271322761176</v>
      </c>
      <c r="D236" s="84" t="s">
        <v>2726</v>
      </c>
      <c r="E236" s="84" t="b">
        <v>0</v>
      </c>
      <c r="F236" s="84" t="b">
        <v>0</v>
      </c>
      <c r="G236" s="84" t="b">
        <v>0</v>
      </c>
    </row>
    <row r="237" spans="1:7" ht="15">
      <c r="A237" s="84" t="s">
        <v>2696</v>
      </c>
      <c r="B237" s="84">
        <v>2</v>
      </c>
      <c r="C237" s="118">
        <v>0.0018302271322761176</v>
      </c>
      <c r="D237" s="84" t="s">
        <v>2726</v>
      </c>
      <c r="E237" s="84" t="b">
        <v>0</v>
      </c>
      <c r="F237" s="84" t="b">
        <v>0</v>
      </c>
      <c r="G237" s="84" t="b">
        <v>0</v>
      </c>
    </row>
    <row r="238" spans="1:7" ht="15">
      <c r="A238" s="84" t="s">
        <v>2697</v>
      </c>
      <c r="B238" s="84">
        <v>2</v>
      </c>
      <c r="C238" s="118">
        <v>0.0018302271322761176</v>
      </c>
      <c r="D238" s="84" t="s">
        <v>2726</v>
      </c>
      <c r="E238" s="84" t="b">
        <v>0</v>
      </c>
      <c r="F238" s="84" t="b">
        <v>0</v>
      </c>
      <c r="G238" s="84" t="b">
        <v>0</v>
      </c>
    </row>
    <row r="239" spans="1:7" ht="15">
      <c r="A239" s="84" t="s">
        <v>2698</v>
      </c>
      <c r="B239" s="84">
        <v>2</v>
      </c>
      <c r="C239" s="118">
        <v>0.0018302271322761176</v>
      </c>
      <c r="D239" s="84" t="s">
        <v>2726</v>
      </c>
      <c r="E239" s="84" t="b">
        <v>0</v>
      </c>
      <c r="F239" s="84" t="b">
        <v>0</v>
      </c>
      <c r="G239" s="84" t="b">
        <v>0</v>
      </c>
    </row>
    <row r="240" spans="1:7" ht="15">
      <c r="A240" s="84" t="s">
        <v>2699</v>
      </c>
      <c r="B240" s="84">
        <v>2</v>
      </c>
      <c r="C240" s="118">
        <v>0.0018302271322761176</v>
      </c>
      <c r="D240" s="84" t="s">
        <v>2726</v>
      </c>
      <c r="E240" s="84" t="b">
        <v>0</v>
      </c>
      <c r="F240" s="84" t="b">
        <v>0</v>
      </c>
      <c r="G240" s="84" t="b">
        <v>0</v>
      </c>
    </row>
    <row r="241" spans="1:7" ht="15">
      <c r="A241" s="84" t="s">
        <v>2700</v>
      </c>
      <c r="B241" s="84">
        <v>2</v>
      </c>
      <c r="C241" s="118">
        <v>0.0021358413410720377</v>
      </c>
      <c r="D241" s="84" t="s">
        <v>2726</v>
      </c>
      <c r="E241" s="84" t="b">
        <v>0</v>
      </c>
      <c r="F241" s="84" t="b">
        <v>0</v>
      </c>
      <c r="G241" s="84" t="b">
        <v>0</v>
      </c>
    </row>
    <row r="242" spans="1:7" ht="15">
      <c r="A242" s="84" t="s">
        <v>2701</v>
      </c>
      <c r="B242" s="84">
        <v>2</v>
      </c>
      <c r="C242" s="118">
        <v>0.0018302271322761176</v>
      </c>
      <c r="D242" s="84" t="s">
        <v>2726</v>
      </c>
      <c r="E242" s="84" t="b">
        <v>0</v>
      </c>
      <c r="F242" s="84" t="b">
        <v>0</v>
      </c>
      <c r="G242" s="84" t="b">
        <v>0</v>
      </c>
    </row>
    <row r="243" spans="1:7" ht="15">
      <c r="A243" s="84" t="s">
        <v>2702</v>
      </c>
      <c r="B243" s="84">
        <v>2</v>
      </c>
      <c r="C243" s="118">
        <v>0.0018302271322761176</v>
      </c>
      <c r="D243" s="84" t="s">
        <v>2726</v>
      </c>
      <c r="E243" s="84" t="b">
        <v>0</v>
      </c>
      <c r="F243" s="84" t="b">
        <v>0</v>
      </c>
      <c r="G243" s="84" t="b">
        <v>0</v>
      </c>
    </row>
    <row r="244" spans="1:7" ht="15">
      <c r="A244" s="84" t="s">
        <v>2703</v>
      </c>
      <c r="B244" s="84">
        <v>2</v>
      </c>
      <c r="C244" s="118">
        <v>0.0021358413410720377</v>
      </c>
      <c r="D244" s="84" t="s">
        <v>2726</v>
      </c>
      <c r="E244" s="84" t="b">
        <v>0</v>
      </c>
      <c r="F244" s="84" t="b">
        <v>0</v>
      </c>
      <c r="G244" s="84" t="b">
        <v>0</v>
      </c>
    </row>
    <row r="245" spans="1:7" ht="15">
      <c r="A245" s="84" t="s">
        <v>2704</v>
      </c>
      <c r="B245" s="84">
        <v>2</v>
      </c>
      <c r="C245" s="118">
        <v>0.0021358413410720377</v>
      </c>
      <c r="D245" s="84" t="s">
        <v>2726</v>
      </c>
      <c r="E245" s="84" t="b">
        <v>0</v>
      </c>
      <c r="F245" s="84" t="b">
        <v>0</v>
      </c>
      <c r="G245" s="84" t="b">
        <v>0</v>
      </c>
    </row>
    <row r="246" spans="1:7" ht="15">
      <c r="A246" s="84" t="s">
        <v>2705</v>
      </c>
      <c r="B246" s="84">
        <v>2</v>
      </c>
      <c r="C246" s="118">
        <v>0.0021358413410720377</v>
      </c>
      <c r="D246" s="84" t="s">
        <v>2726</v>
      </c>
      <c r="E246" s="84" t="b">
        <v>0</v>
      </c>
      <c r="F246" s="84" t="b">
        <v>0</v>
      </c>
      <c r="G246" s="84" t="b">
        <v>0</v>
      </c>
    </row>
    <row r="247" spans="1:7" ht="15">
      <c r="A247" s="84" t="s">
        <v>297</v>
      </c>
      <c r="B247" s="84">
        <v>2</v>
      </c>
      <c r="C247" s="118">
        <v>0.0018302271322761176</v>
      </c>
      <c r="D247" s="84" t="s">
        <v>2726</v>
      </c>
      <c r="E247" s="84" t="b">
        <v>0</v>
      </c>
      <c r="F247" s="84" t="b">
        <v>0</v>
      </c>
      <c r="G247" s="84" t="b">
        <v>0</v>
      </c>
    </row>
    <row r="248" spans="1:7" ht="15">
      <c r="A248" s="84" t="s">
        <v>2706</v>
      </c>
      <c r="B248" s="84">
        <v>2</v>
      </c>
      <c r="C248" s="118">
        <v>0.0018302271322761176</v>
      </c>
      <c r="D248" s="84" t="s">
        <v>2726</v>
      </c>
      <c r="E248" s="84" t="b">
        <v>0</v>
      </c>
      <c r="F248" s="84" t="b">
        <v>0</v>
      </c>
      <c r="G248" s="84" t="b">
        <v>0</v>
      </c>
    </row>
    <row r="249" spans="1:7" ht="15">
      <c r="A249" s="84" t="s">
        <v>2707</v>
      </c>
      <c r="B249" s="84">
        <v>2</v>
      </c>
      <c r="C249" s="118">
        <v>0.0018302271322761176</v>
      </c>
      <c r="D249" s="84" t="s">
        <v>2726</v>
      </c>
      <c r="E249" s="84" t="b">
        <v>1</v>
      </c>
      <c r="F249" s="84" t="b">
        <v>0</v>
      </c>
      <c r="G249" s="84" t="b">
        <v>0</v>
      </c>
    </row>
    <row r="250" spans="1:7" ht="15">
      <c r="A250" s="84" t="s">
        <v>2708</v>
      </c>
      <c r="B250" s="84">
        <v>2</v>
      </c>
      <c r="C250" s="118">
        <v>0.0018302271322761176</v>
      </c>
      <c r="D250" s="84" t="s">
        <v>2726</v>
      </c>
      <c r="E250" s="84" t="b">
        <v>0</v>
      </c>
      <c r="F250" s="84" t="b">
        <v>0</v>
      </c>
      <c r="G250" s="84" t="b">
        <v>0</v>
      </c>
    </row>
    <row r="251" spans="1:7" ht="15">
      <c r="A251" s="84" t="s">
        <v>2709</v>
      </c>
      <c r="B251" s="84">
        <v>2</v>
      </c>
      <c r="C251" s="118">
        <v>0.0018302271322761176</v>
      </c>
      <c r="D251" s="84" t="s">
        <v>2726</v>
      </c>
      <c r="E251" s="84" t="b">
        <v>0</v>
      </c>
      <c r="F251" s="84" t="b">
        <v>0</v>
      </c>
      <c r="G251" s="84" t="b">
        <v>0</v>
      </c>
    </row>
    <row r="252" spans="1:7" ht="15">
      <c r="A252" s="84" t="s">
        <v>2710</v>
      </c>
      <c r="B252" s="84">
        <v>2</v>
      </c>
      <c r="C252" s="118">
        <v>0.0018302271322761176</v>
      </c>
      <c r="D252" s="84" t="s">
        <v>2726</v>
      </c>
      <c r="E252" s="84" t="b">
        <v>0</v>
      </c>
      <c r="F252" s="84" t="b">
        <v>0</v>
      </c>
      <c r="G252" s="84" t="b">
        <v>0</v>
      </c>
    </row>
    <row r="253" spans="1:7" ht="15">
      <c r="A253" s="84" t="s">
        <v>2711</v>
      </c>
      <c r="B253" s="84">
        <v>2</v>
      </c>
      <c r="C253" s="118">
        <v>0.0018302271322761176</v>
      </c>
      <c r="D253" s="84" t="s">
        <v>2726</v>
      </c>
      <c r="E253" s="84" t="b">
        <v>0</v>
      </c>
      <c r="F253" s="84" t="b">
        <v>0</v>
      </c>
      <c r="G253" s="84" t="b">
        <v>0</v>
      </c>
    </row>
    <row r="254" spans="1:7" ht="15">
      <c r="A254" s="84" t="s">
        <v>2712</v>
      </c>
      <c r="B254" s="84">
        <v>2</v>
      </c>
      <c r="C254" s="118">
        <v>0.0018302271322761176</v>
      </c>
      <c r="D254" s="84" t="s">
        <v>2726</v>
      </c>
      <c r="E254" s="84" t="b">
        <v>0</v>
      </c>
      <c r="F254" s="84" t="b">
        <v>0</v>
      </c>
      <c r="G254" s="84" t="b">
        <v>0</v>
      </c>
    </row>
    <row r="255" spans="1:7" ht="15">
      <c r="A255" s="84" t="s">
        <v>2713</v>
      </c>
      <c r="B255" s="84">
        <v>2</v>
      </c>
      <c r="C255" s="118">
        <v>0.0018302271322761176</v>
      </c>
      <c r="D255" s="84" t="s">
        <v>2726</v>
      </c>
      <c r="E255" s="84" t="b">
        <v>0</v>
      </c>
      <c r="F255" s="84" t="b">
        <v>0</v>
      </c>
      <c r="G255" s="84" t="b">
        <v>0</v>
      </c>
    </row>
    <row r="256" spans="1:7" ht="15">
      <c r="A256" s="84" t="s">
        <v>296</v>
      </c>
      <c r="B256" s="84">
        <v>2</v>
      </c>
      <c r="C256" s="118">
        <v>0.0018302271322761176</v>
      </c>
      <c r="D256" s="84" t="s">
        <v>2726</v>
      </c>
      <c r="E256" s="84" t="b">
        <v>0</v>
      </c>
      <c r="F256" s="84" t="b">
        <v>0</v>
      </c>
      <c r="G256" s="84" t="b">
        <v>0</v>
      </c>
    </row>
    <row r="257" spans="1:7" ht="15">
      <c r="A257" s="84" t="s">
        <v>2714</v>
      </c>
      <c r="B257" s="84">
        <v>2</v>
      </c>
      <c r="C257" s="118">
        <v>0.0018302271322761176</v>
      </c>
      <c r="D257" s="84" t="s">
        <v>2726</v>
      </c>
      <c r="E257" s="84" t="b">
        <v>0</v>
      </c>
      <c r="F257" s="84" t="b">
        <v>0</v>
      </c>
      <c r="G257" s="84" t="b">
        <v>0</v>
      </c>
    </row>
    <row r="258" spans="1:7" ht="15">
      <c r="A258" s="84" t="s">
        <v>2213</v>
      </c>
      <c r="B258" s="84">
        <v>2</v>
      </c>
      <c r="C258" s="118">
        <v>0.0018302271322761176</v>
      </c>
      <c r="D258" s="84" t="s">
        <v>2726</v>
      </c>
      <c r="E258" s="84" t="b">
        <v>0</v>
      </c>
      <c r="F258" s="84" t="b">
        <v>0</v>
      </c>
      <c r="G258" s="84" t="b">
        <v>0</v>
      </c>
    </row>
    <row r="259" spans="1:7" ht="15">
      <c r="A259" s="84" t="s">
        <v>2715</v>
      </c>
      <c r="B259" s="84">
        <v>2</v>
      </c>
      <c r="C259" s="118">
        <v>0.0018302271322761176</v>
      </c>
      <c r="D259" s="84" t="s">
        <v>2726</v>
      </c>
      <c r="E259" s="84" t="b">
        <v>0</v>
      </c>
      <c r="F259" s="84" t="b">
        <v>0</v>
      </c>
      <c r="G259" s="84" t="b">
        <v>0</v>
      </c>
    </row>
    <row r="260" spans="1:7" ht="15">
      <c r="A260" s="84" t="s">
        <v>2716</v>
      </c>
      <c r="B260" s="84">
        <v>2</v>
      </c>
      <c r="C260" s="118">
        <v>0.0018302271322761176</v>
      </c>
      <c r="D260" s="84" t="s">
        <v>2726</v>
      </c>
      <c r="E260" s="84" t="b">
        <v>0</v>
      </c>
      <c r="F260" s="84" t="b">
        <v>0</v>
      </c>
      <c r="G260" s="84" t="b">
        <v>0</v>
      </c>
    </row>
    <row r="261" spans="1:7" ht="15">
      <c r="A261" s="84" t="s">
        <v>2717</v>
      </c>
      <c r="B261" s="84">
        <v>2</v>
      </c>
      <c r="C261" s="118">
        <v>0.0018302271322761176</v>
      </c>
      <c r="D261" s="84" t="s">
        <v>2726</v>
      </c>
      <c r="E261" s="84" t="b">
        <v>0</v>
      </c>
      <c r="F261" s="84" t="b">
        <v>1</v>
      </c>
      <c r="G261" s="84" t="b">
        <v>0</v>
      </c>
    </row>
    <row r="262" spans="1:7" ht="15">
      <c r="A262" s="84" t="s">
        <v>2718</v>
      </c>
      <c r="B262" s="84">
        <v>2</v>
      </c>
      <c r="C262" s="118">
        <v>0.0018302271322761176</v>
      </c>
      <c r="D262" s="84" t="s">
        <v>2726</v>
      </c>
      <c r="E262" s="84" t="b">
        <v>0</v>
      </c>
      <c r="F262" s="84" t="b">
        <v>0</v>
      </c>
      <c r="G262" s="84" t="b">
        <v>0</v>
      </c>
    </row>
    <row r="263" spans="1:7" ht="15">
      <c r="A263" s="84" t="s">
        <v>216</v>
      </c>
      <c r="B263" s="84">
        <v>2</v>
      </c>
      <c r="C263" s="118">
        <v>0.0018302271322761176</v>
      </c>
      <c r="D263" s="84" t="s">
        <v>2726</v>
      </c>
      <c r="E263" s="84" t="b">
        <v>0</v>
      </c>
      <c r="F263" s="84" t="b">
        <v>0</v>
      </c>
      <c r="G263" s="84" t="b">
        <v>0</v>
      </c>
    </row>
    <row r="264" spans="1:7" ht="15">
      <c r="A264" s="84" t="s">
        <v>2719</v>
      </c>
      <c r="B264" s="84">
        <v>2</v>
      </c>
      <c r="C264" s="118">
        <v>0.0018302271322761176</v>
      </c>
      <c r="D264" s="84" t="s">
        <v>2726</v>
      </c>
      <c r="E264" s="84" t="b">
        <v>0</v>
      </c>
      <c r="F264" s="84" t="b">
        <v>0</v>
      </c>
      <c r="G264" s="84" t="b">
        <v>0</v>
      </c>
    </row>
    <row r="265" spans="1:7" ht="15">
      <c r="A265" s="84" t="s">
        <v>2720</v>
      </c>
      <c r="B265" s="84">
        <v>2</v>
      </c>
      <c r="C265" s="118">
        <v>0.0018302271322761176</v>
      </c>
      <c r="D265" s="84" t="s">
        <v>2726</v>
      </c>
      <c r="E265" s="84" t="b">
        <v>0</v>
      </c>
      <c r="F265" s="84" t="b">
        <v>0</v>
      </c>
      <c r="G265" s="84" t="b">
        <v>0</v>
      </c>
    </row>
    <row r="266" spans="1:7" ht="15">
      <c r="A266" s="84" t="s">
        <v>2721</v>
      </c>
      <c r="B266" s="84">
        <v>2</v>
      </c>
      <c r="C266" s="118">
        <v>0.0018302271322761176</v>
      </c>
      <c r="D266" s="84" t="s">
        <v>2726</v>
      </c>
      <c r="E266" s="84" t="b">
        <v>0</v>
      </c>
      <c r="F266" s="84" t="b">
        <v>0</v>
      </c>
      <c r="G266" s="84" t="b">
        <v>0</v>
      </c>
    </row>
    <row r="267" spans="1:7" ht="15">
      <c r="A267" s="84" t="s">
        <v>293</v>
      </c>
      <c r="B267" s="84">
        <v>2</v>
      </c>
      <c r="C267" s="118">
        <v>0.0018302271322761176</v>
      </c>
      <c r="D267" s="84" t="s">
        <v>2726</v>
      </c>
      <c r="E267" s="84" t="b">
        <v>0</v>
      </c>
      <c r="F267" s="84" t="b">
        <v>0</v>
      </c>
      <c r="G267" s="84" t="b">
        <v>0</v>
      </c>
    </row>
    <row r="268" spans="1:7" ht="15">
      <c r="A268" s="84" t="s">
        <v>2722</v>
      </c>
      <c r="B268" s="84">
        <v>2</v>
      </c>
      <c r="C268" s="118">
        <v>0.0018302271322761176</v>
      </c>
      <c r="D268" s="84" t="s">
        <v>2726</v>
      </c>
      <c r="E268" s="84" t="b">
        <v>0</v>
      </c>
      <c r="F268" s="84" t="b">
        <v>0</v>
      </c>
      <c r="G268" s="84" t="b">
        <v>0</v>
      </c>
    </row>
    <row r="269" spans="1:7" ht="15">
      <c r="A269" s="84" t="s">
        <v>2723</v>
      </c>
      <c r="B269" s="84">
        <v>2</v>
      </c>
      <c r="C269" s="118">
        <v>0.0018302271322761176</v>
      </c>
      <c r="D269" s="84" t="s">
        <v>2726</v>
      </c>
      <c r="E269" s="84" t="b">
        <v>0</v>
      </c>
      <c r="F269" s="84" t="b">
        <v>0</v>
      </c>
      <c r="G269" s="84" t="b">
        <v>0</v>
      </c>
    </row>
    <row r="270" spans="1:7" ht="15">
      <c r="A270" s="84" t="s">
        <v>292</v>
      </c>
      <c r="B270" s="84">
        <v>2</v>
      </c>
      <c r="C270" s="118">
        <v>0.0018302271322761176</v>
      </c>
      <c r="D270" s="84" t="s">
        <v>2726</v>
      </c>
      <c r="E270" s="84" t="b">
        <v>0</v>
      </c>
      <c r="F270" s="84" t="b">
        <v>0</v>
      </c>
      <c r="G270" s="84" t="b">
        <v>0</v>
      </c>
    </row>
    <row r="271" spans="1:7" ht="15">
      <c r="A271" s="84" t="s">
        <v>2178</v>
      </c>
      <c r="B271" s="84">
        <v>17</v>
      </c>
      <c r="C271" s="118">
        <v>0.00733875471989456</v>
      </c>
      <c r="D271" s="84" t="s">
        <v>2041</v>
      </c>
      <c r="E271" s="84" t="b">
        <v>0</v>
      </c>
      <c r="F271" s="84" t="b">
        <v>0</v>
      </c>
      <c r="G271" s="84" t="b">
        <v>0</v>
      </c>
    </row>
    <row r="272" spans="1:7" ht="15">
      <c r="A272" s="84" t="s">
        <v>2183</v>
      </c>
      <c r="B272" s="84">
        <v>13</v>
      </c>
      <c r="C272" s="118">
        <v>0.008629065393346557</v>
      </c>
      <c r="D272" s="84" t="s">
        <v>2041</v>
      </c>
      <c r="E272" s="84" t="b">
        <v>0</v>
      </c>
      <c r="F272" s="84" t="b">
        <v>0</v>
      </c>
      <c r="G272" s="84" t="b">
        <v>0</v>
      </c>
    </row>
    <row r="273" spans="1:7" ht="15">
      <c r="A273" s="84" t="s">
        <v>2181</v>
      </c>
      <c r="B273" s="84">
        <v>12</v>
      </c>
      <c r="C273" s="118">
        <v>0.008796257815807038</v>
      </c>
      <c r="D273" s="84" t="s">
        <v>2041</v>
      </c>
      <c r="E273" s="84" t="b">
        <v>0</v>
      </c>
      <c r="F273" s="84" t="b">
        <v>0</v>
      </c>
      <c r="G273" s="84" t="b">
        <v>0</v>
      </c>
    </row>
    <row r="274" spans="1:7" ht="15">
      <c r="A274" s="84" t="s">
        <v>2184</v>
      </c>
      <c r="B274" s="84">
        <v>11</v>
      </c>
      <c r="C274" s="118">
        <v>0.008891272525944096</v>
      </c>
      <c r="D274" s="84" t="s">
        <v>2041</v>
      </c>
      <c r="E274" s="84" t="b">
        <v>0</v>
      </c>
      <c r="F274" s="84" t="b">
        <v>0</v>
      </c>
      <c r="G274" s="84" t="b">
        <v>0</v>
      </c>
    </row>
    <row r="275" spans="1:7" ht="15">
      <c r="A275" s="84" t="s">
        <v>2185</v>
      </c>
      <c r="B275" s="84">
        <v>10</v>
      </c>
      <c r="C275" s="118">
        <v>0.008907530504825083</v>
      </c>
      <c r="D275" s="84" t="s">
        <v>2041</v>
      </c>
      <c r="E275" s="84" t="b">
        <v>0</v>
      </c>
      <c r="F275" s="84" t="b">
        <v>0</v>
      </c>
      <c r="G275" s="84" t="b">
        <v>0</v>
      </c>
    </row>
    <row r="276" spans="1:7" ht="15">
      <c r="A276" s="84" t="s">
        <v>2186</v>
      </c>
      <c r="B276" s="84">
        <v>10</v>
      </c>
      <c r="C276" s="118">
        <v>0.008907530504825083</v>
      </c>
      <c r="D276" s="84" t="s">
        <v>2041</v>
      </c>
      <c r="E276" s="84" t="b">
        <v>0</v>
      </c>
      <c r="F276" s="84" t="b">
        <v>0</v>
      </c>
      <c r="G276" s="84" t="b">
        <v>0</v>
      </c>
    </row>
    <row r="277" spans="1:7" ht="15">
      <c r="A277" s="84" t="s">
        <v>2187</v>
      </c>
      <c r="B277" s="84">
        <v>10</v>
      </c>
      <c r="C277" s="118">
        <v>0.008907530504825083</v>
      </c>
      <c r="D277" s="84" t="s">
        <v>2041</v>
      </c>
      <c r="E277" s="84" t="b">
        <v>0</v>
      </c>
      <c r="F277" s="84" t="b">
        <v>0</v>
      </c>
      <c r="G277" s="84" t="b">
        <v>0</v>
      </c>
    </row>
    <row r="278" spans="1:7" ht="15">
      <c r="A278" s="84" t="s">
        <v>2188</v>
      </c>
      <c r="B278" s="84">
        <v>10</v>
      </c>
      <c r="C278" s="118">
        <v>0.008907530504825083</v>
      </c>
      <c r="D278" s="84" t="s">
        <v>2041</v>
      </c>
      <c r="E278" s="84" t="b">
        <v>0</v>
      </c>
      <c r="F278" s="84" t="b">
        <v>0</v>
      </c>
      <c r="G278" s="84" t="b">
        <v>0</v>
      </c>
    </row>
    <row r="279" spans="1:7" ht="15">
      <c r="A279" s="84" t="s">
        <v>2157</v>
      </c>
      <c r="B279" s="84">
        <v>10</v>
      </c>
      <c r="C279" s="118">
        <v>0.008907530504825083</v>
      </c>
      <c r="D279" s="84" t="s">
        <v>2041</v>
      </c>
      <c r="E279" s="84" t="b">
        <v>0</v>
      </c>
      <c r="F279" s="84" t="b">
        <v>0</v>
      </c>
      <c r="G279" s="84" t="b">
        <v>0</v>
      </c>
    </row>
    <row r="280" spans="1:7" ht="15">
      <c r="A280" s="84" t="s">
        <v>2189</v>
      </c>
      <c r="B280" s="84">
        <v>10</v>
      </c>
      <c r="C280" s="118">
        <v>0.008907530504825083</v>
      </c>
      <c r="D280" s="84" t="s">
        <v>2041</v>
      </c>
      <c r="E280" s="84" t="b">
        <v>0</v>
      </c>
      <c r="F280" s="84" t="b">
        <v>0</v>
      </c>
      <c r="G280" s="84" t="b">
        <v>0</v>
      </c>
    </row>
    <row r="281" spans="1:7" ht="15">
      <c r="A281" s="84" t="s">
        <v>268</v>
      </c>
      <c r="B281" s="84">
        <v>10</v>
      </c>
      <c r="C281" s="118">
        <v>0.008907530504825083</v>
      </c>
      <c r="D281" s="84" t="s">
        <v>2041</v>
      </c>
      <c r="E281" s="84" t="b">
        <v>0</v>
      </c>
      <c r="F281" s="84" t="b">
        <v>0</v>
      </c>
      <c r="G281" s="84" t="b">
        <v>0</v>
      </c>
    </row>
    <row r="282" spans="1:7" ht="15">
      <c r="A282" s="84" t="s">
        <v>2570</v>
      </c>
      <c r="B282" s="84">
        <v>9</v>
      </c>
      <c r="C282" s="118">
        <v>0.008837130870769023</v>
      </c>
      <c r="D282" s="84" t="s">
        <v>2041</v>
      </c>
      <c r="E282" s="84" t="b">
        <v>0</v>
      </c>
      <c r="F282" s="84" t="b">
        <v>0</v>
      </c>
      <c r="G282" s="84" t="b">
        <v>0</v>
      </c>
    </row>
    <row r="283" spans="1:7" ht="15">
      <c r="A283" s="84" t="s">
        <v>2571</v>
      </c>
      <c r="B283" s="84">
        <v>9</v>
      </c>
      <c r="C283" s="118">
        <v>0.008837130870769023</v>
      </c>
      <c r="D283" s="84" t="s">
        <v>2041</v>
      </c>
      <c r="E283" s="84" t="b">
        <v>0</v>
      </c>
      <c r="F283" s="84" t="b">
        <v>0</v>
      </c>
      <c r="G283" s="84" t="b">
        <v>0</v>
      </c>
    </row>
    <row r="284" spans="1:7" ht="15">
      <c r="A284" s="84" t="s">
        <v>2572</v>
      </c>
      <c r="B284" s="84">
        <v>9</v>
      </c>
      <c r="C284" s="118">
        <v>0.008837130870769023</v>
      </c>
      <c r="D284" s="84" t="s">
        <v>2041</v>
      </c>
      <c r="E284" s="84" t="b">
        <v>0</v>
      </c>
      <c r="F284" s="84" t="b">
        <v>0</v>
      </c>
      <c r="G284" s="84" t="b">
        <v>0</v>
      </c>
    </row>
    <row r="285" spans="1:7" ht="15">
      <c r="A285" s="84" t="s">
        <v>2573</v>
      </c>
      <c r="B285" s="84">
        <v>9</v>
      </c>
      <c r="C285" s="118">
        <v>0.008837130870769023</v>
      </c>
      <c r="D285" s="84" t="s">
        <v>2041</v>
      </c>
      <c r="E285" s="84" t="b">
        <v>0</v>
      </c>
      <c r="F285" s="84" t="b">
        <v>0</v>
      </c>
      <c r="G285" s="84" t="b">
        <v>0</v>
      </c>
    </row>
    <row r="286" spans="1:7" ht="15">
      <c r="A286" s="84" t="s">
        <v>2569</v>
      </c>
      <c r="B286" s="84">
        <v>9</v>
      </c>
      <c r="C286" s="118">
        <v>0.008837130870769023</v>
      </c>
      <c r="D286" s="84" t="s">
        <v>2041</v>
      </c>
      <c r="E286" s="84" t="b">
        <v>0</v>
      </c>
      <c r="F286" s="84" t="b">
        <v>0</v>
      </c>
      <c r="G286" s="84" t="b">
        <v>0</v>
      </c>
    </row>
    <row r="287" spans="1:7" ht="15">
      <c r="A287" s="84" t="s">
        <v>2574</v>
      </c>
      <c r="B287" s="84">
        <v>9</v>
      </c>
      <c r="C287" s="118">
        <v>0.008837130870769023</v>
      </c>
      <c r="D287" s="84" t="s">
        <v>2041</v>
      </c>
      <c r="E287" s="84" t="b">
        <v>0</v>
      </c>
      <c r="F287" s="84" t="b">
        <v>0</v>
      </c>
      <c r="G287" s="84" t="b">
        <v>0</v>
      </c>
    </row>
    <row r="288" spans="1:7" ht="15">
      <c r="A288" s="84" t="s">
        <v>2576</v>
      </c>
      <c r="B288" s="84">
        <v>8</v>
      </c>
      <c r="C288" s="118">
        <v>0.008670407081279294</v>
      </c>
      <c r="D288" s="84" t="s">
        <v>2041</v>
      </c>
      <c r="E288" s="84" t="b">
        <v>0</v>
      </c>
      <c r="F288" s="84" t="b">
        <v>0</v>
      </c>
      <c r="G288" s="84" t="b">
        <v>0</v>
      </c>
    </row>
    <row r="289" spans="1:7" ht="15">
      <c r="A289" s="84" t="s">
        <v>2568</v>
      </c>
      <c r="B289" s="84">
        <v>6</v>
      </c>
      <c r="C289" s="118">
        <v>0.007996096983568632</v>
      </c>
      <c r="D289" s="84" t="s">
        <v>2041</v>
      </c>
      <c r="E289" s="84" t="b">
        <v>0</v>
      </c>
      <c r="F289" s="84" t="b">
        <v>0</v>
      </c>
      <c r="G289" s="84" t="b">
        <v>0</v>
      </c>
    </row>
    <row r="290" spans="1:7" ht="15">
      <c r="A290" s="84" t="s">
        <v>2581</v>
      </c>
      <c r="B290" s="84">
        <v>6</v>
      </c>
      <c r="C290" s="118">
        <v>0.007996096983568632</v>
      </c>
      <c r="D290" s="84" t="s">
        <v>2041</v>
      </c>
      <c r="E290" s="84" t="b">
        <v>0</v>
      </c>
      <c r="F290" s="84" t="b">
        <v>0</v>
      </c>
      <c r="G290" s="84" t="b">
        <v>0</v>
      </c>
    </row>
    <row r="291" spans="1:7" ht="15">
      <c r="A291" s="84" t="s">
        <v>294</v>
      </c>
      <c r="B291" s="84">
        <v>5</v>
      </c>
      <c r="C291" s="118">
        <v>0.007452071982133469</v>
      </c>
      <c r="D291" s="84" t="s">
        <v>2041</v>
      </c>
      <c r="E291" s="84" t="b">
        <v>0</v>
      </c>
      <c r="F291" s="84" t="b">
        <v>0</v>
      </c>
      <c r="G291" s="84" t="b">
        <v>0</v>
      </c>
    </row>
    <row r="292" spans="1:7" ht="15">
      <c r="A292" s="84" t="s">
        <v>2179</v>
      </c>
      <c r="B292" s="84">
        <v>5</v>
      </c>
      <c r="C292" s="118">
        <v>0.014413924614962343</v>
      </c>
      <c r="D292" s="84" t="s">
        <v>2041</v>
      </c>
      <c r="E292" s="84" t="b">
        <v>0</v>
      </c>
      <c r="F292" s="84" t="b">
        <v>0</v>
      </c>
      <c r="G292" s="84" t="b">
        <v>0</v>
      </c>
    </row>
    <row r="293" spans="1:7" ht="15">
      <c r="A293" s="84" t="s">
        <v>2580</v>
      </c>
      <c r="B293" s="84">
        <v>4</v>
      </c>
      <c r="C293" s="118">
        <v>0.007729376706155831</v>
      </c>
      <c r="D293" s="84" t="s">
        <v>2041</v>
      </c>
      <c r="E293" s="84" t="b">
        <v>0</v>
      </c>
      <c r="F293" s="84" t="b">
        <v>0</v>
      </c>
      <c r="G293" s="84" t="b">
        <v>0</v>
      </c>
    </row>
    <row r="294" spans="1:7" ht="15">
      <c r="A294" s="84" t="s">
        <v>255</v>
      </c>
      <c r="B294" s="84">
        <v>3</v>
      </c>
      <c r="C294" s="118">
        <v>0.0057970325296168735</v>
      </c>
      <c r="D294" s="84" t="s">
        <v>2041</v>
      </c>
      <c r="E294" s="84" t="b">
        <v>0</v>
      </c>
      <c r="F294" s="84" t="b">
        <v>0</v>
      </c>
      <c r="G294" s="84" t="b">
        <v>0</v>
      </c>
    </row>
    <row r="295" spans="1:7" ht="15">
      <c r="A295" s="84" t="s">
        <v>2590</v>
      </c>
      <c r="B295" s="84">
        <v>3</v>
      </c>
      <c r="C295" s="118">
        <v>0.0057970325296168735</v>
      </c>
      <c r="D295" s="84" t="s">
        <v>2041</v>
      </c>
      <c r="E295" s="84" t="b">
        <v>0</v>
      </c>
      <c r="F295" s="84" t="b">
        <v>0</v>
      </c>
      <c r="G295" s="84" t="b">
        <v>0</v>
      </c>
    </row>
    <row r="296" spans="1:7" ht="15">
      <c r="A296" s="84" t="s">
        <v>2577</v>
      </c>
      <c r="B296" s="84">
        <v>3</v>
      </c>
      <c r="C296" s="118">
        <v>0.0057970325296168735</v>
      </c>
      <c r="D296" s="84" t="s">
        <v>2041</v>
      </c>
      <c r="E296" s="84" t="b">
        <v>0</v>
      </c>
      <c r="F296" s="84" t="b">
        <v>0</v>
      </c>
      <c r="G296" s="84" t="b">
        <v>0</v>
      </c>
    </row>
    <row r="297" spans="1:7" ht="15">
      <c r="A297" s="84" t="s">
        <v>2221</v>
      </c>
      <c r="B297" s="84">
        <v>3</v>
      </c>
      <c r="C297" s="118">
        <v>0.006849370731144848</v>
      </c>
      <c r="D297" s="84" t="s">
        <v>2041</v>
      </c>
      <c r="E297" s="84" t="b">
        <v>0</v>
      </c>
      <c r="F297" s="84" t="b">
        <v>0</v>
      </c>
      <c r="G297" s="84" t="b">
        <v>0</v>
      </c>
    </row>
    <row r="298" spans="1:7" ht="15">
      <c r="A298" s="84" t="s">
        <v>2567</v>
      </c>
      <c r="B298" s="84">
        <v>3</v>
      </c>
      <c r="C298" s="118">
        <v>0.0057970325296168735</v>
      </c>
      <c r="D298" s="84" t="s">
        <v>2041</v>
      </c>
      <c r="E298" s="84" t="b">
        <v>0</v>
      </c>
      <c r="F298" s="84" t="b">
        <v>0</v>
      </c>
      <c r="G298" s="84" t="b">
        <v>0</v>
      </c>
    </row>
    <row r="299" spans="1:7" ht="15">
      <c r="A299" s="84" t="s">
        <v>2215</v>
      </c>
      <c r="B299" s="84">
        <v>3</v>
      </c>
      <c r="C299" s="118">
        <v>0.0057970325296168735</v>
      </c>
      <c r="D299" s="84" t="s">
        <v>2041</v>
      </c>
      <c r="E299" s="84" t="b">
        <v>0</v>
      </c>
      <c r="F299" s="84" t="b">
        <v>0</v>
      </c>
      <c r="G299" s="84" t="b">
        <v>0</v>
      </c>
    </row>
    <row r="300" spans="1:7" ht="15">
      <c r="A300" s="84" t="s">
        <v>295</v>
      </c>
      <c r="B300" s="84">
        <v>3</v>
      </c>
      <c r="C300" s="118">
        <v>0.0057970325296168735</v>
      </c>
      <c r="D300" s="84" t="s">
        <v>2041</v>
      </c>
      <c r="E300" s="84" t="b">
        <v>0</v>
      </c>
      <c r="F300" s="84" t="b">
        <v>0</v>
      </c>
      <c r="G300" s="84" t="b">
        <v>0</v>
      </c>
    </row>
    <row r="301" spans="1:7" ht="15">
      <c r="A301" s="84" t="s">
        <v>336</v>
      </c>
      <c r="B301" s="84">
        <v>3</v>
      </c>
      <c r="C301" s="118">
        <v>0.0057970325296168735</v>
      </c>
      <c r="D301" s="84" t="s">
        <v>2041</v>
      </c>
      <c r="E301" s="84" t="b">
        <v>0</v>
      </c>
      <c r="F301" s="84" t="b">
        <v>0</v>
      </c>
      <c r="G301" s="84" t="b">
        <v>0</v>
      </c>
    </row>
    <row r="302" spans="1:7" ht="15">
      <c r="A302" s="84" t="s">
        <v>338</v>
      </c>
      <c r="B302" s="84">
        <v>3</v>
      </c>
      <c r="C302" s="118">
        <v>0.0057970325296168735</v>
      </c>
      <c r="D302" s="84" t="s">
        <v>2041</v>
      </c>
      <c r="E302" s="84" t="b">
        <v>0</v>
      </c>
      <c r="F302" s="84" t="b">
        <v>0</v>
      </c>
      <c r="G302" s="84" t="b">
        <v>0</v>
      </c>
    </row>
    <row r="303" spans="1:7" ht="15">
      <c r="A303" s="84" t="s">
        <v>337</v>
      </c>
      <c r="B303" s="84">
        <v>3</v>
      </c>
      <c r="C303" s="118">
        <v>0.0057970325296168735</v>
      </c>
      <c r="D303" s="84" t="s">
        <v>2041</v>
      </c>
      <c r="E303" s="84" t="b">
        <v>0</v>
      </c>
      <c r="F303" s="84" t="b">
        <v>0</v>
      </c>
      <c r="G303" s="84" t="b">
        <v>0</v>
      </c>
    </row>
    <row r="304" spans="1:7" ht="15">
      <c r="A304" s="84" t="s">
        <v>348</v>
      </c>
      <c r="B304" s="84">
        <v>3</v>
      </c>
      <c r="C304" s="118">
        <v>0.0057970325296168735</v>
      </c>
      <c r="D304" s="84" t="s">
        <v>2041</v>
      </c>
      <c r="E304" s="84" t="b">
        <v>0</v>
      </c>
      <c r="F304" s="84" t="b">
        <v>0</v>
      </c>
      <c r="G304" s="84" t="b">
        <v>0</v>
      </c>
    </row>
    <row r="305" spans="1:7" ht="15">
      <c r="A305" s="84" t="s">
        <v>2604</v>
      </c>
      <c r="B305" s="84">
        <v>2</v>
      </c>
      <c r="C305" s="118">
        <v>0.004566247154096565</v>
      </c>
      <c r="D305" s="84" t="s">
        <v>2041</v>
      </c>
      <c r="E305" s="84" t="b">
        <v>0</v>
      </c>
      <c r="F305" s="84" t="b">
        <v>0</v>
      </c>
      <c r="G305" s="84" t="b">
        <v>0</v>
      </c>
    </row>
    <row r="306" spans="1:7" ht="15">
      <c r="A306" s="84" t="s">
        <v>2605</v>
      </c>
      <c r="B306" s="84">
        <v>2</v>
      </c>
      <c r="C306" s="118">
        <v>0.004566247154096565</v>
      </c>
      <c r="D306" s="84" t="s">
        <v>2041</v>
      </c>
      <c r="E306" s="84" t="b">
        <v>0</v>
      </c>
      <c r="F306" s="84" t="b">
        <v>0</v>
      </c>
      <c r="G306" s="84" t="b">
        <v>0</v>
      </c>
    </row>
    <row r="307" spans="1:7" ht="15">
      <c r="A307" s="84" t="s">
        <v>352</v>
      </c>
      <c r="B307" s="84">
        <v>2</v>
      </c>
      <c r="C307" s="118">
        <v>0.004566247154096565</v>
      </c>
      <c r="D307" s="84" t="s">
        <v>2041</v>
      </c>
      <c r="E307" s="84" t="b">
        <v>0</v>
      </c>
      <c r="F307" s="84" t="b">
        <v>0</v>
      </c>
      <c r="G307" s="84" t="b">
        <v>0</v>
      </c>
    </row>
    <row r="308" spans="1:7" ht="15">
      <c r="A308" s="84" t="s">
        <v>275</v>
      </c>
      <c r="B308" s="84">
        <v>2</v>
      </c>
      <c r="C308" s="118">
        <v>0.004566247154096565</v>
      </c>
      <c r="D308" s="84" t="s">
        <v>2041</v>
      </c>
      <c r="E308" s="84" t="b">
        <v>0</v>
      </c>
      <c r="F308" s="84" t="b">
        <v>0</v>
      </c>
      <c r="G308" s="84" t="b">
        <v>0</v>
      </c>
    </row>
    <row r="309" spans="1:7" ht="15">
      <c r="A309" s="84" t="s">
        <v>351</v>
      </c>
      <c r="B309" s="84">
        <v>2</v>
      </c>
      <c r="C309" s="118">
        <v>0.004566247154096565</v>
      </c>
      <c r="D309" s="84" t="s">
        <v>2041</v>
      </c>
      <c r="E309" s="84" t="b">
        <v>0</v>
      </c>
      <c r="F309" s="84" t="b">
        <v>0</v>
      </c>
      <c r="G309" s="84" t="b">
        <v>0</v>
      </c>
    </row>
    <row r="310" spans="1:7" ht="15">
      <c r="A310" s="84" t="s">
        <v>350</v>
      </c>
      <c r="B310" s="84">
        <v>2</v>
      </c>
      <c r="C310" s="118">
        <v>0.004566247154096565</v>
      </c>
      <c r="D310" s="84" t="s">
        <v>2041</v>
      </c>
      <c r="E310" s="84" t="b">
        <v>0</v>
      </c>
      <c r="F310" s="84" t="b">
        <v>0</v>
      </c>
      <c r="G310" s="84" t="b">
        <v>0</v>
      </c>
    </row>
    <row r="311" spans="1:7" ht="15">
      <c r="A311" s="84" t="s">
        <v>2720</v>
      </c>
      <c r="B311" s="84">
        <v>2</v>
      </c>
      <c r="C311" s="118">
        <v>0.004566247154096565</v>
      </c>
      <c r="D311" s="84" t="s">
        <v>2041</v>
      </c>
      <c r="E311" s="84" t="b">
        <v>0</v>
      </c>
      <c r="F311" s="84" t="b">
        <v>0</v>
      </c>
      <c r="G311" s="84" t="b">
        <v>0</v>
      </c>
    </row>
    <row r="312" spans="1:7" ht="15">
      <c r="A312" s="84" t="s">
        <v>2721</v>
      </c>
      <c r="B312" s="84">
        <v>2</v>
      </c>
      <c r="C312" s="118">
        <v>0.004566247154096565</v>
      </c>
      <c r="D312" s="84" t="s">
        <v>2041</v>
      </c>
      <c r="E312" s="84" t="b">
        <v>0</v>
      </c>
      <c r="F312" s="84" t="b">
        <v>0</v>
      </c>
      <c r="G312" s="84" t="b">
        <v>0</v>
      </c>
    </row>
    <row r="313" spans="1:7" ht="15">
      <c r="A313" s="84" t="s">
        <v>293</v>
      </c>
      <c r="B313" s="84">
        <v>2</v>
      </c>
      <c r="C313" s="118">
        <v>0.004566247154096565</v>
      </c>
      <c r="D313" s="84" t="s">
        <v>2041</v>
      </c>
      <c r="E313" s="84" t="b">
        <v>0</v>
      </c>
      <c r="F313" s="84" t="b">
        <v>0</v>
      </c>
      <c r="G313" s="84" t="b">
        <v>0</v>
      </c>
    </row>
    <row r="314" spans="1:7" ht="15">
      <c r="A314" s="84" t="s">
        <v>2722</v>
      </c>
      <c r="B314" s="84">
        <v>2</v>
      </c>
      <c r="C314" s="118">
        <v>0.004566247154096565</v>
      </c>
      <c r="D314" s="84" t="s">
        <v>2041</v>
      </c>
      <c r="E314" s="84" t="b">
        <v>0</v>
      </c>
      <c r="F314" s="84" t="b">
        <v>0</v>
      </c>
      <c r="G314" s="84" t="b">
        <v>0</v>
      </c>
    </row>
    <row r="315" spans="1:7" ht="15">
      <c r="A315" s="84" t="s">
        <v>2723</v>
      </c>
      <c r="B315" s="84">
        <v>2</v>
      </c>
      <c r="C315" s="118">
        <v>0.004566247154096565</v>
      </c>
      <c r="D315" s="84" t="s">
        <v>2041</v>
      </c>
      <c r="E315" s="84" t="b">
        <v>0</v>
      </c>
      <c r="F315" s="84" t="b">
        <v>0</v>
      </c>
      <c r="G315" s="84" t="b">
        <v>0</v>
      </c>
    </row>
    <row r="316" spans="1:7" ht="15">
      <c r="A316" s="84" t="s">
        <v>292</v>
      </c>
      <c r="B316" s="84">
        <v>2</v>
      </c>
      <c r="C316" s="118">
        <v>0.004566247154096565</v>
      </c>
      <c r="D316" s="84" t="s">
        <v>2041</v>
      </c>
      <c r="E316" s="84" t="b">
        <v>0</v>
      </c>
      <c r="F316" s="84" t="b">
        <v>0</v>
      </c>
      <c r="G316" s="84" t="b">
        <v>0</v>
      </c>
    </row>
    <row r="317" spans="1:7" ht="15">
      <c r="A317" s="84" t="s">
        <v>2129</v>
      </c>
      <c r="B317" s="84">
        <v>2</v>
      </c>
      <c r="C317" s="118">
        <v>0.004566247154096565</v>
      </c>
      <c r="D317" s="84" t="s">
        <v>2041</v>
      </c>
      <c r="E317" s="84" t="b">
        <v>0</v>
      </c>
      <c r="F317" s="84" t="b">
        <v>0</v>
      </c>
      <c r="G317" s="84" t="b">
        <v>0</v>
      </c>
    </row>
    <row r="318" spans="1:7" ht="15">
      <c r="A318" s="84" t="s">
        <v>2665</v>
      </c>
      <c r="B318" s="84">
        <v>2</v>
      </c>
      <c r="C318" s="118">
        <v>0.004566247154096565</v>
      </c>
      <c r="D318" s="84" t="s">
        <v>2041</v>
      </c>
      <c r="E318" s="84" t="b">
        <v>0</v>
      </c>
      <c r="F318" s="84" t="b">
        <v>0</v>
      </c>
      <c r="G318" s="84" t="b">
        <v>0</v>
      </c>
    </row>
    <row r="319" spans="1:7" ht="15">
      <c r="A319" s="84" t="s">
        <v>2702</v>
      </c>
      <c r="B319" s="84">
        <v>2</v>
      </c>
      <c r="C319" s="118">
        <v>0.004566247154096565</v>
      </c>
      <c r="D319" s="84" t="s">
        <v>2041</v>
      </c>
      <c r="E319" s="84" t="b">
        <v>0</v>
      </c>
      <c r="F319" s="84" t="b">
        <v>0</v>
      </c>
      <c r="G319" s="84" t="b">
        <v>0</v>
      </c>
    </row>
    <row r="320" spans="1:7" ht="15">
      <c r="A320" s="84" t="s">
        <v>2579</v>
      </c>
      <c r="B320" s="84">
        <v>2</v>
      </c>
      <c r="C320" s="118">
        <v>0.004566247154096565</v>
      </c>
      <c r="D320" s="84" t="s">
        <v>2041</v>
      </c>
      <c r="E320" s="84" t="b">
        <v>0</v>
      </c>
      <c r="F320" s="84" t="b">
        <v>0</v>
      </c>
      <c r="G320" s="84" t="b">
        <v>0</v>
      </c>
    </row>
    <row r="321" spans="1:7" ht="15">
      <c r="A321" s="84" t="s">
        <v>2205</v>
      </c>
      <c r="B321" s="84">
        <v>2</v>
      </c>
      <c r="C321" s="118">
        <v>0.004566247154096565</v>
      </c>
      <c r="D321" s="84" t="s">
        <v>2041</v>
      </c>
      <c r="E321" s="84" t="b">
        <v>0</v>
      </c>
      <c r="F321" s="84" t="b">
        <v>0</v>
      </c>
      <c r="G321" s="84" t="b">
        <v>0</v>
      </c>
    </row>
    <row r="322" spans="1:7" ht="15">
      <c r="A322" s="84" t="s">
        <v>2206</v>
      </c>
      <c r="B322" s="84">
        <v>2</v>
      </c>
      <c r="C322" s="118">
        <v>0.004566247154096565</v>
      </c>
      <c r="D322" s="84" t="s">
        <v>2041</v>
      </c>
      <c r="E322" s="84" t="b">
        <v>0</v>
      </c>
      <c r="F322" s="84" t="b">
        <v>0</v>
      </c>
      <c r="G322" s="84" t="b">
        <v>0</v>
      </c>
    </row>
    <row r="323" spans="1:7" ht="15">
      <c r="A323" s="84" t="s">
        <v>2219</v>
      </c>
      <c r="B323" s="84">
        <v>2</v>
      </c>
      <c r="C323" s="118">
        <v>0.004566247154096565</v>
      </c>
      <c r="D323" s="84" t="s">
        <v>2041</v>
      </c>
      <c r="E323" s="84" t="b">
        <v>0</v>
      </c>
      <c r="F323" s="84" t="b">
        <v>0</v>
      </c>
      <c r="G323" s="84" t="b">
        <v>0</v>
      </c>
    </row>
    <row r="324" spans="1:7" ht="15">
      <c r="A324" s="84" t="s">
        <v>2220</v>
      </c>
      <c r="B324" s="84">
        <v>2</v>
      </c>
      <c r="C324" s="118">
        <v>0.004566247154096565</v>
      </c>
      <c r="D324" s="84" t="s">
        <v>2041</v>
      </c>
      <c r="E324" s="84" t="b">
        <v>0</v>
      </c>
      <c r="F324" s="84" t="b">
        <v>0</v>
      </c>
      <c r="G324" s="84" t="b">
        <v>0</v>
      </c>
    </row>
    <row r="325" spans="1:7" ht="15">
      <c r="A325" s="84" t="s">
        <v>2222</v>
      </c>
      <c r="B325" s="84">
        <v>2</v>
      </c>
      <c r="C325" s="118">
        <v>0.004566247154096565</v>
      </c>
      <c r="D325" s="84" t="s">
        <v>2041</v>
      </c>
      <c r="E325" s="84" t="b">
        <v>0</v>
      </c>
      <c r="F325" s="84" t="b">
        <v>0</v>
      </c>
      <c r="G325" s="84" t="b">
        <v>0</v>
      </c>
    </row>
    <row r="326" spans="1:7" ht="15">
      <c r="A326" s="84" t="s">
        <v>2676</v>
      </c>
      <c r="B326" s="84">
        <v>2</v>
      </c>
      <c r="C326" s="118">
        <v>0.004566247154096565</v>
      </c>
      <c r="D326" s="84" t="s">
        <v>2041</v>
      </c>
      <c r="E326" s="84" t="b">
        <v>0</v>
      </c>
      <c r="F326" s="84" t="b">
        <v>0</v>
      </c>
      <c r="G326" s="84" t="b">
        <v>0</v>
      </c>
    </row>
    <row r="327" spans="1:7" ht="15">
      <c r="A327" s="84" t="s">
        <v>2591</v>
      </c>
      <c r="B327" s="84">
        <v>2</v>
      </c>
      <c r="C327" s="118">
        <v>0.004566247154096565</v>
      </c>
      <c r="D327" s="84" t="s">
        <v>2041</v>
      </c>
      <c r="E327" s="84" t="b">
        <v>0</v>
      </c>
      <c r="F327" s="84" t="b">
        <v>0</v>
      </c>
      <c r="G327" s="84" t="b">
        <v>0</v>
      </c>
    </row>
    <row r="328" spans="1:7" ht="15">
      <c r="A328" s="84" t="s">
        <v>2654</v>
      </c>
      <c r="B328" s="84">
        <v>2</v>
      </c>
      <c r="C328" s="118">
        <v>0.004566247154096565</v>
      </c>
      <c r="D328" s="84" t="s">
        <v>2041</v>
      </c>
      <c r="E328" s="84" t="b">
        <v>0</v>
      </c>
      <c r="F328" s="84" t="b">
        <v>0</v>
      </c>
      <c r="G328" s="84" t="b">
        <v>0</v>
      </c>
    </row>
    <row r="329" spans="1:7" ht="15">
      <c r="A329" s="84" t="s">
        <v>2578</v>
      </c>
      <c r="B329" s="84">
        <v>2</v>
      </c>
      <c r="C329" s="118">
        <v>0.004566247154096565</v>
      </c>
      <c r="D329" s="84" t="s">
        <v>2041</v>
      </c>
      <c r="E329" s="84" t="b">
        <v>0</v>
      </c>
      <c r="F329" s="84" t="b">
        <v>0</v>
      </c>
      <c r="G329" s="84" t="b">
        <v>0</v>
      </c>
    </row>
    <row r="330" spans="1:7" ht="15">
      <c r="A330" s="84" t="s">
        <v>299</v>
      </c>
      <c r="B330" s="84">
        <v>2</v>
      </c>
      <c r="C330" s="118">
        <v>0.004566247154096565</v>
      </c>
      <c r="D330" s="84" t="s">
        <v>2041</v>
      </c>
      <c r="E330" s="84" t="b">
        <v>0</v>
      </c>
      <c r="F330" s="84" t="b">
        <v>0</v>
      </c>
      <c r="G330" s="84" t="b">
        <v>0</v>
      </c>
    </row>
    <row r="331" spans="1:7" ht="15">
      <c r="A331" s="84" t="s">
        <v>280</v>
      </c>
      <c r="B331" s="84">
        <v>2</v>
      </c>
      <c r="C331" s="118">
        <v>0.004566247154096565</v>
      </c>
      <c r="D331" s="84" t="s">
        <v>2041</v>
      </c>
      <c r="E331" s="84" t="b">
        <v>0</v>
      </c>
      <c r="F331" s="84" t="b">
        <v>0</v>
      </c>
      <c r="G331" s="84" t="b">
        <v>0</v>
      </c>
    </row>
    <row r="332" spans="1:7" ht="15">
      <c r="A332" s="84" t="s">
        <v>2667</v>
      </c>
      <c r="B332" s="84">
        <v>2</v>
      </c>
      <c r="C332" s="118">
        <v>0.004566247154096565</v>
      </c>
      <c r="D332" s="84" t="s">
        <v>2041</v>
      </c>
      <c r="E332" s="84" t="b">
        <v>0</v>
      </c>
      <c r="F332" s="84" t="b">
        <v>0</v>
      </c>
      <c r="G332" s="84" t="b">
        <v>0</v>
      </c>
    </row>
    <row r="333" spans="1:7" ht="15">
      <c r="A333" s="84" t="s">
        <v>2615</v>
      </c>
      <c r="B333" s="84">
        <v>2</v>
      </c>
      <c r="C333" s="118">
        <v>0.004566247154096565</v>
      </c>
      <c r="D333" s="84" t="s">
        <v>2041</v>
      </c>
      <c r="E333" s="84" t="b">
        <v>0</v>
      </c>
      <c r="F333" s="84" t="b">
        <v>0</v>
      </c>
      <c r="G333" s="84" t="b">
        <v>0</v>
      </c>
    </row>
    <row r="334" spans="1:7" ht="15">
      <c r="A334" s="84" t="s">
        <v>2668</v>
      </c>
      <c r="B334" s="84">
        <v>2</v>
      </c>
      <c r="C334" s="118">
        <v>0.004566247154096565</v>
      </c>
      <c r="D334" s="84" t="s">
        <v>2041</v>
      </c>
      <c r="E334" s="84" t="b">
        <v>0</v>
      </c>
      <c r="F334" s="84" t="b">
        <v>0</v>
      </c>
      <c r="G334" s="84" t="b">
        <v>0</v>
      </c>
    </row>
    <row r="335" spans="1:7" ht="15">
      <c r="A335" s="84" t="s">
        <v>2669</v>
      </c>
      <c r="B335" s="84">
        <v>2</v>
      </c>
      <c r="C335" s="118">
        <v>0.004566247154096565</v>
      </c>
      <c r="D335" s="84" t="s">
        <v>2041</v>
      </c>
      <c r="E335" s="84" t="b">
        <v>0</v>
      </c>
      <c r="F335" s="84" t="b">
        <v>0</v>
      </c>
      <c r="G335" s="84" t="b">
        <v>0</v>
      </c>
    </row>
    <row r="336" spans="1:7" ht="15">
      <c r="A336" s="84" t="s">
        <v>2670</v>
      </c>
      <c r="B336" s="84">
        <v>2</v>
      </c>
      <c r="C336" s="118">
        <v>0.004566247154096565</v>
      </c>
      <c r="D336" s="84" t="s">
        <v>2041</v>
      </c>
      <c r="E336" s="84" t="b">
        <v>0</v>
      </c>
      <c r="F336" s="84" t="b">
        <v>0</v>
      </c>
      <c r="G336" s="84" t="b">
        <v>0</v>
      </c>
    </row>
    <row r="337" spans="1:7" ht="15">
      <c r="A337" s="84" t="s">
        <v>2671</v>
      </c>
      <c r="B337" s="84">
        <v>2</v>
      </c>
      <c r="C337" s="118">
        <v>0.004566247154096565</v>
      </c>
      <c r="D337" s="84" t="s">
        <v>2041</v>
      </c>
      <c r="E337" s="84" t="b">
        <v>0</v>
      </c>
      <c r="F337" s="84" t="b">
        <v>0</v>
      </c>
      <c r="G337" s="84" t="b">
        <v>0</v>
      </c>
    </row>
    <row r="338" spans="1:7" ht="15">
      <c r="A338" s="84" t="s">
        <v>2672</v>
      </c>
      <c r="B338" s="84">
        <v>2</v>
      </c>
      <c r="C338" s="118">
        <v>0.004566247154096565</v>
      </c>
      <c r="D338" s="84" t="s">
        <v>2041</v>
      </c>
      <c r="E338" s="84" t="b">
        <v>0</v>
      </c>
      <c r="F338" s="84" t="b">
        <v>0</v>
      </c>
      <c r="G338" s="84" t="b">
        <v>0</v>
      </c>
    </row>
    <row r="339" spans="1:7" ht="15">
      <c r="A339" s="84" t="s">
        <v>2673</v>
      </c>
      <c r="B339" s="84">
        <v>2</v>
      </c>
      <c r="C339" s="118">
        <v>0.004566247154096565</v>
      </c>
      <c r="D339" s="84" t="s">
        <v>2041</v>
      </c>
      <c r="E339" s="84" t="b">
        <v>0</v>
      </c>
      <c r="F339" s="84" t="b">
        <v>0</v>
      </c>
      <c r="G339" s="84" t="b">
        <v>0</v>
      </c>
    </row>
    <row r="340" spans="1:7" ht="15">
      <c r="A340" s="84" t="s">
        <v>2674</v>
      </c>
      <c r="B340" s="84">
        <v>2</v>
      </c>
      <c r="C340" s="118">
        <v>0.004566247154096565</v>
      </c>
      <c r="D340" s="84" t="s">
        <v>2041</v>
      </c>
      <c r="E340" s="84" t="b">
        <v>0</v>
      </c>
      <c r="F340" s="84" t="b">
        <v>0</v>
      </c>
      <c r="G340" s="84" t="b">
        <v>0</v>
      </c>
    </row>
    <row r="341" spans="1:7" ht="15">
      <c r="A341" s="84" t="s">
        <v>2616</v>
      </c>
      <c r="B341" s="84">
        <v>2</v>
      </c>
      <c r="C341" s="118">
        <v>0.004566247154096565</v>
      </c>
      <c r="D341" s="84" t="s">
        <v>2041</v>
      </c>
      <c r="E341" s="84" t="b">
        <v>1</v>
      </c>
      <c r="F341" s="84" t="b">
        <v>0</v>
      </c>
      <c r="G341" s="84" t="b">
        <v>0</v>
      </c>
    </row>
    <row r="342" spans="1:7" ht="15">
      <c r="A342" s="84" t="s">
        <v>2675</v>
      </c>
      <c r="B342" s="84">
        <v>2</v>
      </c>
      <c r="C342" s="118">
        <v>0.004566247154096565</v>
      </c>
      <c r="D342" s="84" t="s">
        <v>2041</v>
      </c>
      <c r="E342" s="84" t="b">
        <v>0</v>
      </c>
      <c r="F342" s="84" t="b">
        <v>0</v>
      </c>
      <c r="G342" s="84" t="b">
        <v>0</v>
      </c>
    </row>
    <row r="343" spans="1:7" ht="15">
      <c r="A343" s="84" t="s">
        <v>319</v>
      </c>
      <c r="B343" s="84">
        <v>2</v>
      </c>
      <c r="C343" s="118">
        <v>0.004566247154096565</v>
      </c>
      <c r="D343" s="84" t="s">
        <v>2041</v>
      </c>
      <c r="E343" s="84" t="b">
        <v>0</v>
      </c>
      <c r="F343" s="84" t="b">
        <v>0</v>
      </c>
      <c r="G343" s="84" t="b">
        <v>0</v>
      </c>
    </row>
    <row r="344" spans="1:7" ht="15">
      <c r="A344" s="84" t="s">
        <v>332</v>
      </c>
      <c r="B344" s="84">
        <v>2</v>
      </c>
      <c r="C344" s="118">
        <v>0.004566247154096565</v>
      </c>
      <c r="D344" s="84" t="s">
        <v>2041</v>
      </c>
      <c r="E344" s="84" t="b">
        <v>0</v>
      </c>
      <c r="F344" s="84" t="b">
        <v>0</v>
      </c>
      <c r="G344" s="84" t="b">
        <v>0</v>
      </c>
    </row>
    <row r="345" spans="1:7" ht="15">
      <c r="A345" s="84" t="s">
        <v>331</v>
      </c>
      <c r="B345" s="84">
        <v>2</v>
      </c>
      <c r="C345" s="118">
        <v>0.004566247154096565</v>
      </c>
      <c r="D345" s="84" t="s">
        <v>2041</v>
      </c>
      <c r="E345" s="84" t="b">
        <v>0</v>
      </c>
      <c r="F345" s="84" t="b">
        <v>0</v>
      </c>
      <c r="G345" s="84" t="b">
        <v>0</v>
      </c>
    </row>
    <row r="346" spans="1:7" ht="15">
      <c r="A346" s="84" t="s">
        <v>334</v>
      </c>
      <c r="B346" s="84">
        <v>2</v>
      </c>
      <c r="C346" s="118">
        <v>0.004566247154096565</v>
      </c>
      <c r="D346" s="84" t="s">
        <v>2041</v>
      </c>
      <c r="E346" s="84" t="b">
        <v>0</v>
      </c>
      <c r="F346" s="84" t="b">
        <v>0</v>
      </c>
      <c r="G346" s="84" t="b">
        <v>0</v>
      </c>
    </row>
    <row r="347" spans="1:7" ht="15">
      <c r="A347" s="84" t="s">
        <v>317</v>
      </c>
      <c r="B347" s="84">
        <v>2</v>
      </c>
      <c r="C347" s="118">
        <v>0.004566247154096565</v>
      </c>
      <c r="D347" s="84" t="s">
        <v>2041</v>
      </c>
      <c r="E347" s="84" t="b">
        <v>0</v>
      </c>
      <c r="F347" s="84" t="b">
        <v>0</v>
      </c>
      <c r="G347" s="84" t="b">
        <v>0</v>
      </c>
    </row>
    <row r="348" spans="1:7" ht="15">
      <c r="A348" s="84" t="s">
        <v>316</v>
      </c>
      <c r="B348" s="84">
        <v>2</v>
      </c>
      <c r="C348" s="118">
        <v>0.004566247154096565</v>
      </c>
      <c r="D348" s="84" t="s">
        <v>2041</v>
      </c>
      <c r="E348" s="84" t="b">
        <v>0</v>
      </c>
      <c r="F348" s="84" t="b">
        <v>0</v>
      </c>
      <c r="G348" s="84" t="b">
        <v>0</v>
      </c>
    </row>
    <row r="349" spans="1:7" ht="15">
      <c r="A349" s="84" t="s">
        <v>326</v>
      </c>
      <c r="B349" s="84">
        <v>2</v>
      </c>
      <c r="C349" s="118">
        <v>0.004566247154096565</v>
      </c>
      <c r="D349" s="84" t="s">
        <v>2041</v>
      </c>
      <c r="E349" s="84" t="b">
        <v>0</v>
      </c>
      <c r="F349" s="84" t="b">
        <v>0</v>
      </c>
      <c r="G349" s="84" t="b">
        <v>0</v>
      </c>
    </row>
    <row r="350" spans="1:7" ht="15">
      <c r="A350" s="84" t="s">
        <v>329</v>
      </c>
      <c r="B350" s="84">
        <v>2</v>
      </c>
      <c r="C350" s="118">
        <v>0.004566247154096565</v>
      </c>
      <c r="D350" s="84" t="s">
        <v>2041</v>
      </c>
      <c r="E350" s="84" t="b">
        <v>0</v>
      </c>
      <c r="F350" s="84" t="b">
        <v>0</v>
      </c>
      <c r="G350" s="84" t="b">
        <v>0</v>
      </c>
    </row>
    <row r="351" spans="1:7" ht="15">
      <c r="A351" s="84" t="s">
        <v>2204</v>
      </c>
      <c r="B351" s="84">
        <v>2</v>
      </c>
      <c r="C351" s="118">
        <v>0.005765569845984937</v>
      </c>
      <c r="D351" s="84" t="s">
        <v>2041</v>
      </c>
      <c r="E351" s="84" t="b">
        <v>0</v>
      </c>
      <c r="F351" s="84" t="b">
        <v>0</v>
      </c>
      <c r="G351" s="84" t="b">
        <v>0</v>
      </c>
    </row>
    <row r="352" spans="1:7" ht="15">
      <c r="A352" s="84" t="s">
        <v>2653</v>
      </c>
      <c r="B352" s="84">
        <v>2</v>
      </c>
      <c r="C352" s="118">
        <v>0.004566247154096565</v>
      </c>
      <c r="D352" s="84" t="s">
        <v>2041</v>
      </c>
      <c r="E352" s="84" t="b">
        <v>0</v>
      </c>
      <c r="F352" s="84" t="b">
        <v>0</v>
      </c>
      <c r="G352" s="84" t="b">
        <v>0</v>
      </c>
    </row>
    <row r="353" spans="1:7" ht="15">
      <c r="A353" s="84" t="s">
        <v>347</v>
      </c>
      <c r="B353" s="84">
        <v>2</v>
      </c>
      <c r="C353" s="118">
        <v>0.004566247154096565</v>
      </c>
      <c r="D353" s="84" t="s">
        <v>2041</v>
      </c>
      <c r="E353" s="84" t="b">
        <v>0</v>
      </c>
      <c r="F353" s="84" t="b">
        <v>0</v>
      </c>
      <c r="G353" s="84" t="b">
        <v>0</v>
      </c>
    </row>
    <row r="354" spans="1:7" ht="15">
      <c r="A354" s="84" t="s">
        <v>346</v>
      </c>
      <c r="B354" s="84">
        <v>2</v>
      </c>
      <c r="C354" s="118">
        <v>0.004566247154096565</v>
      </c>
      <c r="D354" s="84" t="s">
        <v>2041</v>
      </c>
      <c r="E354" s="84" t="b">
        <v>0</v>
      </c>
      <c r="F354" s="84" t="b">
        <v>0</v>
      </c>
      <c r="G354" s="84" t="b">
        <v>0</v>
      </c>
    </row>
    <row r="355" spans="1:7" ht="15">
      <c r="A355" s="84" t="s">
        <v>255</v>
      </c>
      <c r="B355" s="84">
        <v>11</v>
      </c>
      <c r="C355" s="118">
        <v>0.011016751365994275</v>
      </c>
      <c r="D355" s="84" t="s">
        <v>2042</v>
      </c>
      <c r="E355" s="84" t="b">
        <v>0</v>
      </c>
      <c r="F355" s="84" t="b">
        <v>0</v>
      </c>
      <c r="G355" s="84" t="b">
        <v>0</v>
      </c>
    </row>
    <row r="356" spans="1:7" ht="15">
      <c r="A356" s="84" t="s">
        <v>2191</v>
      </c>
      <c r="B356" s="84">
        <v>11</v>
      </c>
      <c r="C356" s="118">
        <v>0.011016751365994275</v>
      </c>
      <c r="D356" s="84" t="s">
        <v>2042</v>
      </c>
      <c r="E356" s="84" t="b">
        <v>0</v>
      </c>
      <c r="F356" s="84" t="b">
        <v>0</v>
      </c>
      <c r="G356" s="84" t="b">
        <v>0</v>
      </c>
    </row>
    <row r="357" spans="1:7" ht="15">
      <c r="A357" s="84" t="s">
        <v>2192</v>
      </c>
      <c r="B357" s="84">
        <v>11</v>
      </c>
      <c r="C357" s="118">
        <v>0.011016751365994275</v>
      </c>
      <c r="D357" s="84" t="s">
        <v>2042</v>
      </c>
      <c r="E357" s="84" t="b">
        <v>0</v>
      </c>
      <c r="F357" s="84" t="b">
        <v>0</v>
      </c>
      <c r="G357" s="84" t="b">
        <v>0</v>
      </c>
    </row>
    <row r="358" spans="1:7" ht="15">
      <c r="A358" s="84" t="s">
        <v>301</v>
      </c>
      <c r="B358" s="84">
        <v>11</v>
      </c>
      <c r="C358" s="118">
        <v>0.011016751365994275</v>
      </c>
      <c r="D358" s="84" t="s">
        <v>2042</v>
      </c>
      <c r="E358" s="84" t="b">
        <v>0</v>
      </c>
      <c r="F358" s="84" t="b">
        <v>0</v>
      </c>
      <c r="G358" s="84" t="b">
        <v>0</v>
      </c>
    </row>
    <row r="359" spans="1:7" ht="15">
      <c r="A359" s="84" t="s">
        <v>2193</v>
      </c>
      <c r="B359" s="84">
        <v>11</v>
      </c>
      <c r="C359" s="118">
        <v>0.011016751365994275</v>
      </c>
      <c r="D359" s="84" t="s">
        <v>2042</v>
      </c>
      <c r="E359" s="84" t="b">
        <v>0</v>
      </c>
      <c r="F359" s="84" t="b">
        <v>0</v>
      </c>
      <c r="G359" s="84" t="b">
        <v>0</v>
      </c>
    </row>
    <row r="360" spans="1:7" ht="15">
      <c r="A360" s="84" t="s">
        <v>2194</v>
      </c>
      <c r="B360" s="84">
        <v>11</v>
      </c>
      <c r="C360" s="118">
        <v>0.011016751365994275</v>
      </c>
      <c r="D360" s="84" t="s">
        <v>2042</v>
      </c>
      <c r="E360" s="84" t="b">
        <v>0</v>
      </c>
      <c r="F360" s="84" t="b">
        <v>0</v>
      </c>
      <c r="G360" s="84" t="b">
        <v>0</v>
      </c>
    </row>
    <row r="361" spans="1:7" ht="15">
      <c r="A361" s="84" t="s">
        <v>2195</v>
      </c>
      <c r="B361" s="84">
        <v>11</v>
      </c>
      <c r="C361" s="118">
        <v>0.011016751365994275</v>
      </c>
      <c r="D361" s="84" t="s">
        <v>2042</v>
      </c>
      <c r="E361" s="84" t="b">
        <v>0</v>
      </c>
      <c r="F361" s="84" t="b">
        <v>0</v>
      </c>
      <c r="G361" s="84" t="b">
        <v>0</v>
      </c>
    </row>
    <row r="362" spans="1:7" ht="15">
      <c r="A362" s="84" t="s">
        <v>2196</v>
      </c>
      <c r="B362" s="84">
        <v>11</v>
      </c>
      <c r="C362" s="118">
        <v>0.011016751365994275</v>
      </c>
      <c r="D362" s="84" t="s">
        <v>2042</v>
      </c>
      <c r="E362" s="84" t="b">
        <v>0</v>
      </c>
      <c r="F362" s="84" t="b">
        <v>0</v>
      </c>
      <c r="G362" s="84" t="b">
        <v>0</v>
      </c>
    </row>
    <row r="363" spans="1:7" ht="15">
      <c r="A363" s="84" t="s">
        <v>2197</v>
      </c>
      <c r="B363" s="84">
        <v>11</v>
      </c>
      <c r="C363" s="118">
        <v>0.011016751365994275</v>
      </c>
      <c r="D363" s="84" t="s">
        <v>2042</v>
      </c>
      <c r="E363" s="84" t="b">
        <v>1</v>
      </c>
      <c r="F363" s="84" t="b">
        <v>0</v>
      </c>
      <c r="G363" s="84" t="b">
        <v>0</v>
      </c>
    </row>
    <row r="364" spans="1:7" ht="15">
      <c r="A364" s="84" t="s">
        <v>2198</v>
      </c>
      <c r="B364" s="84">
        <v>11</v>
      </c>
      <c r="C364" s="118">
        <v>0.011016751365994275</v>
      </c>
      <c r="D364" s="84" t="s">
        <v>2042</v>
      </c>
      <c r="E364" s="84" t="b">
        <v>0</v>
      </c>
      <c r="F364" s="84" t="b">
        <v>0</v>
      </c>
      <c r="G364" s="84" t="b">
        <v>0</v>
      </c>
    </row>
    <row r="365" spans="1:7" ht="15">
      <c r="A365" s="84" t="s">
        <v>2566</v>
      </c>
      <c r="B365" s="84">
        <v>10</v>
      </c>
      <c r="C365" s="118">
        <v>0.011761755314465355</v>
      </c>
      <c r="D365" s="84" t="s">
        <v>2042</v>
      </c>
      <c r="E365" s="84" t="b">
        <v>0</v>
      </c>
      <c r="F365" s="84" t="b">
        <v>0</v>
      </c>
      <c r="G365" s="84" t="b">
        <v>0</v>
      </c>
    </row>
    <row r="366" spans="1:7" ht="15">
      <c r="A366" s="84" t="s">
        <v>2178</v>
      </c>
      <c r="B366" s="84">
        <v>7</v>
      </c>
      <c r="C366" s="118">
        <v>0.01280839209523209</v>
      </c>
      <c r="D366" s="84" t="s">
        <v>2042</v>
      </c>
      <c r="E366" s="84" t="b">
        <v>0</v>
      </c>
      <c r="F366" s="84" t="b">
        <v>0</v>
      </c>
      <c r="G366" s="84" t="b">
        <v>0</v>
      </c>
    </row>
    <row r="367" spans="1:7" ht="15">
      <c r="A367" s="84" t="s">
        <v>2183</v>
      </c>
      <c r="B367" s="84">
        <v>5</v>
      </c>
      <c r="C367" s="118">
        <v>0.012231721447612027</v>
      </c>
      <c r="D367" s="84" t="s">
        <v>2042</v>
      </c>
      <c r="E367" s="84" t="b">
        <v>0</v>
      </c>
      <c r="F367" s="84" t="b">
        <v>0</v>
      </c>
      <c r="G367" s="84" t="b">
        <v>0</v>
      </c>
    </row>
    <row r="368" spans="1:7" ht="15">
      <c r="A368" s="84" t="s">
        <v>2567</v>
      </c>
      <c r="B368" s="84">
        <v>4</v>
      </c>
      <c r="C368" s="118">
        <v>0.01142098919198087</v>
      </c>
      <c r="D368" s="84" t="s">
        <v>2042</v>
      </c>
      <c r="E368" s="84" t="b">
        <v>0</v>
      </c>
      <c r="F368" s="84" t="b">
        <v>0</v>
      </c>
      <c r="G368" s="84" t="b">
        <v>0</v>
      </c>
    </row>
    <row r="369" spans="1:7" ht="15">
      <c r="A369" s="84" t="s">
        <v>2579</v>
      </c>
      <c r="B369" s="84">
        <v>3</v>
      </c>
      <c r="C369" s="118">
        <v>0.010147244889027424</v>
      </c>
      <c r="D369" s="84" t="s">
        <v>2042</v>
      </c>
      <c r="E369" s="84" t="b">
        <v>0</v>
      </c>
      <c r="F369" s="84" t="b">
        <v>0</v>
      </c>
      <c r="G369" s="84" t="b">
        <v>0</v>
      </c>
    </row>
    <row r="370" spans="1:7" ht="15">
      <c r="A370" s="84" t="s">
        <v>2584</v>
      </c>
      <c r="B370" s="84">
        <v>3</v>
      </c>
      <c r="C370" s="118">
        <v>0.010147244889027424</v>
      </c>
      <c r="D370" s="84" t="s">
        <v>2042</v>
      </c>
      <c r="E370" s="84" t="b">
        <v>0</v>
      </c>
      <c r="F370" s="84" t="b">
        <v>0</v>
      </c>
      <c r="G370" s="84" t="b">
        <v>0</v>
      </c>
    </row>
    <row r="371" spans="1:7" ht="15">
      <c r="A371" s="84" t="s">
        <v>299</v>
      </c>
      <c r="B371" s="84">
        <v>3</v>
      </c>
      <c r="C371" s="118">
        <v>0.010147244889027424</v>
      </c>
      <c r="D371" s="84" t="s">
        <v>2042</v>
      </c>
      <c r="E371" s="84" t="b">
        <v>0</v>
      </c>
      <c r="F371" s="84" t="b">
        <v>0</v>
      </c>
      <c r="G371" s="84" t="b">
        <v>0</v>
      </c>
    </row>
    <row r="372" spans="1:7" ht="15">
      <c r="A372" s="84" t="s">
        <v>268</v>
      </c>
      <c r="B372" s="84">
        <v>3</v>
      </c>
      <c r="C372" s="118">
        <v>0.010147244889027424</v>
      </c>
      <c r="D372" s="84" t="s">
        <v>2042</v>
      </c>
      <c r="E372" s="84" t="b">
        <v>0</v>
      </c>
      <c r="F372" s="84" t="b">
        <v>0</v>
      </c>
      <c r="G372" s="84" t="b">
        <v>0</v>
      </c>
    </row>
    <row r="373" spans="1:7" ht="15">
      <c r="A373" s="84" t="s">
        <v>2179</v>
      </c>
      <c r="B373" s="84">
        <v>3</v>
      </c>
      <c r="C373" s="118">
        <v>0.012376248168213262</v>
      </c>
      <c r="D373" s="84" t="s">
        <v>2042</v>
      </c>
      <c r="E373" s="84" t="b">
        <v>0</v>
      </c>
      <c r="F373" s="84" t="b">
        <v>0</v>
      </c>
      <c r="G373" s="84" t="b">
        <v>0</v>
      </c>
    </row>
    <row r="374" spans="1:7" ht="15">
      <c r="A374" s="84" t="s">
        <v>2568</v>
      </c>
      <c r="B374" s="84">
        <v>2</v>
      </c>
      <c r="C374" s="118">
        <v>0.008250832112142174</v>
      </c>
      <c r="D374" s="84" t="s">
        <v>2042</v>
      </c>
      <c r="E374" s="84" t="b">
        <v>0</v>
      </c>
      <c r="F374" s="84" t="b">
        <v>0</v>
      </c>
      <c r="G374" s="84" t="b">
        <v>0</v>
      </c>
    </row>
    <row r="375" spans="1:7" ht="15">
      <c r="A375" s="84" t="s">
        <v>2683</v>
      </c>
      <c r="B375" s="84">
        <v>2</v>
      </c>
      <c r="C375" s="118">
        <v>0.008250832112142174</v>
      </c>
      <c r="D375" s="84" t="s">
        <v>2042</v>
      </c>
      <c r="E375" s="84" t="b">
        <v>0</v>
      </c>
      <c r="F375" s="84" t="b">
        <v>0</v>
      </c>
      <c r="G375" s="84" t="b">
        <v>0</v>
      </c>
    </row>
    <row r="376" spans="1:7" ht="15">
      <c r="A376" s="84" t="s">
        <v>2684</v>
      </c>
      <c r="B376" s="84">
        <v>2</v>
      </c>
      <c r="C376" s="118">
        <v>0.008250832112142174</v>
      </c>
      <c r="D376" s="84" t="s">
        <v>2042</v>
      </c>
      <c r="E376" s="84" t="b">
        <v>0</v>
      </c>
      <c r="F376" s="84" t="b">
        <v>0</v>
      </c>
      <c r="G376" s="84" t="b">
        <v>0</v>
      </c>
    </row>
    <row r="377" spans="1:7" ht="15">
      <c r="A377" s="84" t="s">
        <v>2685</v>
      </c>
      <c r="B377" s="84">
        <v>2</v>
      </c>
      <c r="C377" s="118">
        <v>0.008250832112142174</v>
      </c>
      <c r="D377" s="84" t="s">
        <v>2042</v>
      </c>
      <c r="E377" s="84" t="b">
        <v>0</v>
      </c>
      <c r="F377" s="84" t="b">
        <v>0</v>
      </c>
      <c r="G377" s="84" t="b">
        <v>0</v>
      </c>
    </row>
    <row r="378" spans="1:7" ht="15">
      <c r="A378" s="84" t="s">
        <v>2577</v>
      </c>
      <c r="B378" s="84">
        <v>2</v>
      </c>
      <c r="C378" s="118">
        <v>0.008250832112142174</v>
      </c>
      <c r="D378" s="84" t="s">
        <v>2042</v>
      </c>
      <c r="E378" s="84" t="b">
        <v>0</v>
      </c>
      <c r="F378" s="84" t="b">
        <v>0</v>
      </c>
      <c r="G378" s="84" t="b">
        <v>0</v>
      </c>
    </row>
    <row r="379" spans="1:7" ht="15">
      <c r="A379" s="84" t="s">
        <v>2184</v>
      </c>
      <c r="B379" s="84">
        <v>2</v>
      </c>
      <c r="C379" s="118">
        <v>0.008250832112142174</v>
      </c>
      <c r="D379" s="84" t="s">
        <v>2042</v>
      </c>
      <c r="E379" s="84" t="b">
        <v>0</v>
      </c>
      <c r="F379" s="84" t="b">
        <v>0</v>
      </c>
      <c r="G379" s="84" t="b">
        <v>0</v>
      </c>
    </row>
    <row r="380" spans="1:7" ht="15">
      <c r="A380" s="84" t="s">
        <v>2181</v>
      </c>
      <c r="B380" s="84">
        <v>2</v>
      </c>
      <c r="C380" s="118">
        <v>0.008250832112142174</v>
      </c>
      <c r="D380" s="84" t="s">
        <v>2042</v>
      </c>
      <c r="E380" s="84" t="b">
        <v>0</v>
      </c>
      <c r="F380" s="84" t="b">
        <v>0</v>
      </c>
      <c r="G380" s="84" t="b">
        <v>0</v>
      </c>
    </row>
    <row r="381" spans="1:7" ht="15">
      <c r="A381" s="84" t="s">
        <v>2157</v>
      </c>
      <c r="B381" s="84">
        <v>2</v>
      </c>
      <c r="C381" s="118">
        <v>0.008250832112142174</v>
      </c>
      <c r="D381" s="84" t="s">
        <v>2042</v>
      </c>
      <c r="E381" s="84" t="b">
        <v>0</v>
      </c>
      <c r="F381" s="84" t="b">
        <v>0</v>
      </c>
      <c r="G381" s="84" t="b">
        <v>0</v>
      </c>
    </row>
    <row r="382" spans="1:7" ht="15">
      <c r="A382" s="84" t="s">
        <v>280</v>
      </c>
      <c r="B382" s="84">
        <v>2</v>
      </c>
      <c r="C382" s="118">
        <v>0.008250832112142174</v>
      </c>
      <c r="D382" s="84" t="s">
        <v>2042</v>
      </c>
      <c r="E382" s="84" t="b">
        <v>0</v>
      </c>
      <c r="F382" s="84" t="b">
        <v>0</v>
      </c>
      <c r="G382" s="84" t="b">
        <v>0</v>
      </c>
    </row>
    <row r="383" spans="1:7" ht="15">
      <c r="A383" s="84" t="s">
        <v>2200</v>
      </c>
      <c r="B383" s="84">
        <v>2</v>
      </c>
      <c r="C383" s="118">
        <v>0.010791169628293913</v>
      </c>
      <c r="D383" s="84" t="s">
        <v>2042</v>
      </c>
      <c r="E383" s="84" t="b">
        <v>0</v>
      </c>
      <c r="F383" s="84" t="b">
        <v>0</v>
      </c>
      <c r="G383" s="84" t="b">
        <v>0</v>
      </c>
    </row>
    <row r="384" spans="1:7" ht="15">
      <c r="A384" s="84" t="s">
        <v>2201</v>
      </c>
      <c r="B384" s="84">
        <v>2</v>
      </c>
      <c r="C384" s="118">
        <v>0.010791169628293913</v>
      </c>
      <c r="D384" s="84" t="s">
        <v>2042</v>
      </c>
      <c r="E384" s="84" t="b">
        <v>0</v>
      </c>
      <c r="F384" s="84" t="b">
        <v>0</v>
      </c>
      <c r="G384" s="84" t="b">
        <v>0</v>
      </c>
    </row>
    <row r="385" spans="1:7" ht="15">
      <c r="A385" s="84" t="s">
        <v>2180</v>
      </c>
      <c r="B385" s="84">
        <v>2</v>
      </c>
      <c r="C385" s="118">
        <v>0.010791169628293913</v>
      </c>
      <c r="D385" s="84" t="s">
        <v>2042</v>
      </c>
      <c r="E385" s="84" t="b">
        <v>0</v>
      </c>
      <c r="F385" s="84" t="b">
        <v>0</v>
      </c>
      <c r="G385" s="84" t="b">
        <v>0</v>
      </c>
    </row>
    <row r="386" spans="1:7" ht="15">
      <c r="A386" s="84" t="s">
        <v>2179</v>
      </c>
      <c r="B386" s="84">
        <v>28</v>
      </c>
      <c r="C386" s="118">
        <v>0.0028731858033164714</v>
      </c>
      <c r="D386" s="84" t="s">
        <v>2043</v>
      </c>
      <c r="E386" s="84" t="b">
        <v>0</v>
      </c>
      <c r="F386" s="84" t="b">
        <v>0</v>
      </c>
      <c r="G386" s="84" t="b">
        <v>0</v>
      </c>
    </row>
    <row r="387" spans="1:7" ht="15">
      <c r="A387" s="84" t="s">
        <v>2200</v>
      </c>
      <c r="B387" s="84">
        <v>28</v>
      </c>
      <c r="C387" s="118">
        <v>0.0028731858033164714</v>
      </c>
      <c r="D387" s="84" t="s">
        <v>2043</v>
      </c>
      <c r="E387" s="84" t="b">
        <v>0</v>
      </c>
      <c r="F387" s="84" t="b">
        <v>0</v>
      </c>
      <c r="G387" s="84" t="b">
        <v>0</v>
      </c>
    </row>
    <row r="388" spans="1:7" ht="15">
      <c r="A388" s="84" t="s">
        <v>2201</v>
      </c>
      <c r="B388" s="84">
        <v>28</v>
      </c>
      <c r="C388" s="118">
        <v>0.0028731858033164714</v>
      </c>
      <c r="D388" s="84" t="s">
        <v>2043</v>
      </c>
      <c r="E388" s="84" t="b">
        <v>0</v>
      </c>
      <c r="F388" s="84" t="b">
        <v>0</v>
      </c>
      <c r="G388" s="84" t="b">
        <v>0</v>
      </c>
    </row>
    <row r="389" spans="1:7" ht="15">
      <c r="A389" s="84" t="s">
        <v>2180</v>
      </c>
      <c r="B389" s="84">
        <v>28</v>
      </c>
      <c r="C389" s="118">
        <v>0.0028731858033164714</v>
      </c>
      <c r="D389" s="84" t="s">
        <v>2043</v>
      </c>
      <c r="E389" s="84" t="b">
        <v>0</v>
      </c>
      <c r="F389" s="84" t="b">
        <v>0</v>
      </c>
      <c r="G389" s="84" t="b">
        <v>0</v>
      </c>
    </row>
    <row r="390" spans="1:7" ht="15">
      <c r="A390" s="84" t="s">
        <v>2202</v>
      </c>
      <c r="B390" s="84">
        <v>14</v>
      </c>
      <c r="C390" s="118">
        <v>0.0014365929016582357</v>
      </c>
      <c r="D390" s="84" t="s">
        <v>2043</v>
      </c>
      <c r="E390" s="84" t="b">
        <v>0</v>
      </c>
      <c r="F390" s="84" t="b">
        <v>0</v>
      </c>
      <c r="G390" s="84" t="b">
        <v>0</v>
      </c>
    </row>
    <row r="391" spans="1:7" ht="15">
      <c r="A391" s="84" t="s">
        <v>2129</v>
      </c>
      <c r="B391" s="84">
        <v>14</v>
      </c>
      <c r="C391" s="118">
        <v>0.0014365929016582357</v>
      </c>
      <c r="D391" s="84" t="s">
        <v>2043</v>
      </c>
      <c r="E391" s="84" t="b">
        <v>0</v>
      </c>
      <c r="F391" s="84" t="b">
        <v>0</v>
      </c>
      <c r="G391" s="84" t="b">
        <v>0</v>
      </c>
    </row>
    <row r="392" spans="1:7" ht="15">
      <c r="A392" s="84" t="s">
        <v>2203</v>
      </c>
      <c r="B392" s="84">
        <v>14</v>
      </c>
      <c r="C392" s="118">
        <v>0.0014365929016582357</v>
      </c>
      <c r="D392" s="84" t="s">
        <v>2043</v>
      </c>
      <c r="E392" s="84" t="b">
        <v>0</v>
      </c>
      <c r="F392" s="84" t="b">
        <v>0</v>
      </c>
      <c r="G392" s="84" t="b">
        <v>0</v>
      </c>
    </row>
    <row r="393" spans="1:7" ht="15">
      <c r="A393" s="84" t="s">
        <v>2204</v>
      </c>
      <c r="B393" s="84">
        <v>14</v>
      </c>
      <c r="C393" s="118">
        <v>0.0014365929016582357</v>
      </c>
      <c r="D393" s="84" t="s">
        <v>2043</v>
      </c>
      <c r="E393" s="84" t="b">
        <v>0</v>
      </c>
      <c r="F393" s="84" t="b">
        <v>0</v>
      </c>
      <c r="G393" s="84" t="b">
        <v>0</v>
      </c>
    </row>
    <row r="394" spans="1:7" ht="15">
      <c r="A394" s="84" t="s">
        <v>2205</v>
      </c>
      <c r="B394" s="84">
        <v>14</v>
      </c>
      <c r="C394" s="118">
        <v>0.0014365929016582357</v>
      </c>
      <c r="D394" s="84" t="s">
        <v>2043</v>
      </c>
      <c r="E394" s="84" t="b">
        <v>0</v>
      </c>
      <c r="F394" s="84" t="b">
        <v>0</v>
      </c>
      <c r="G394" s="84" t="b">
        <v>0</v>
      </c>
    </row>
    <row r="395" spans="1:7" ht="15">
      <c r="A395" s="84" t="s">
        <v>2206</v>
      </c>
      <c r="B395" s="84">
        <v>14</v>
      </c>
      <c r="C395" s="118">
        <v>0.0014365929016582357</v>
      </c>
      <c r="D395" s="84" t="s">
        <v>2043</v>
      </c>
      <c r="E395" s="84" t="b">
        <v>0</v>
      </c>
      <c r="F395" s="84" t="b">
        <v>0</v>
      </c>
      <c r="G395" s="84" t="b">
        <v>0</v>
      </c>
    </row>
    <row r="396" spans="1:7" ht="15">
      <c r="A396" s="84" t="s">
        <v>2231</v>
      </c>
      <c r="B396" s="84">
        <v>14</v>
      </c>
      <c r="C396" s="118">
        <v>0.0014365929016582357</v>
      </c>
      <c r="D396" s="84" t="s">
        <v>2043</v>
      </c>
      <c r="E396" s="84" t="b">
        <v>0</v>
      </c>
      <c r="F396" s="84" t="b">
        <v>0</v>
      </c>
      <c r="G396" s="84" t="b">
        <v>0</v>
      </c>
    </row>
    <row r="397" spans="1:7" ht="15">
      <c r="A397" s="84" t="s">
        <v>2188</v>
      </c>
      <c r="B397" s="84">
        <v>14</v>
      </c>
      <c r="C397" s="118">
        <v>0.0014365929016582357</v>
      </c>
      <c r="D397" s="84" t="s">
        <v>2043</v>
      </c>
      <c r="E397" s="84" t="b">
        <v>0</v>
      </c>
      <c r="F397" s="84" t="b">
        <v>0</v>
      </c>
      <c r="G397" s="84" t="b">
        <v>0</v>
      </c>
    </row>
    <row r="398" spans="1:7" ht="15">
      <c r="A398" s="84" t="s">
        <v>2181</v>
      </c>
      <c r="B398" s="84">
        <v>14</v>
      </c>
      <c r="C398" s="118">
        <v>0.0014365929016582357</v>
      </c>
      <c r="D398" s="84" t="s">
        <v>2043</v>
      </c>
      <c r="E398" s="84" t="b">
        <v>0</v>
      </c>
      <c r="F398" s="84" t="b">
        <v>0</v>
      </c>
      <c r="G398" s="84" t="b">
        <v>0</v>
      </c>
    </row>
    <row r="399" spans="1:7" ht="15">
      <c r="A399" s="84" t="s">
        <v>2157</v>
      </c>
      <c r="B399" s="84">
        <v>14</v>
      </c>
      <c r="C399" s="118">
        <v>0.0014365929016582357</v>
      </c>
      <c r="D399" s="84" t="s">
        <v>2043</v>
      </c>
      <c r="E399" s="84" t="b">
        <v>0</v>
      </c>
      <c r="F399" s="84" t="b">
        <v>0</v>
      </c>
      <c r="G399" s="84" t="b">
        <v>0</v>
      </c>
    </row>
    <row r="400" spans="1:7" ht="15">
      <c r="A400" s="84" t="s">
        <v>2183</v>
      </c>
      <c r="B400" s="84">
        <v>14</v>
      </c>
      <c r="C400" s="118">
        <v>0.0014365929016582357</v>
      </c>
      <c r="D400" s="84" t="s">
        <v>2043</v>
      </c>
      <c r="E400" s="84" t="b">
        <v>0</v>
      </c>
      <c r="F400" s="84" t="b">
        <v>0</v>
      </c>
      <c r="G400" s="84" t="b">
        <v>0</v>
      </c>
    </row>
    <row r="401" spans="1:7" ht="15">
      <c r="A401" s="84" t="s">
        <v>271</v>
      </c>
      <c r="B401" s="84">
        <v>13</v>
      </c>
      <c r="C401" s="118">
        <v>0.0027668588621060876</v>
      </c>
      <c r="D401" s="84" t="s">
        <v>2043</v>
      </c>
      <c r="E401" s="84" t="b">
        <v>0</v>
      </c>
      <c r="F401" s="84" t="b">
        <v>0</v>
      </c>
      <c r="G401" s="84" t="b">
        <v>0</v>
      </c>
    </row>
    <row r="402" spans="1:7" ht="15">
      <c r="A402" s="84" t="s">
        <v>2178</v>
      </c>
      <c r="B402" s="84">
        <v>11</v>
      </c>
      <c r="C402" s="118">
        <v>0.008844654208255231</v>
      </c>
      <c r="D402" s="84" t="s">
        <v>2044</v>
      </c>
      <c r="E402" s="84" t="b">
        <v>0</v>
      </c>
      <c r="F402" s="84" t="b">
        <v>0</v>
      </c>
      <c r="G402" s="84" t="b">
        <v>0</v>
      </c>
    </row>
    <row r="403" spans="1:7" ht="15">
      <c r="A403" s="84" t="s">
        <v>2181</v>
      </c>
      <c r="B403" s="84">
        <v>9</v>
      </c>
      <c r="C403" s="118">
        <v>0.013878083405268584</v>
      </c>
      <c r="D403" s="84" t="s">
        <v>2044</v>
      </c>
      <c r="E403" s="84" t="b">
        <v>0</v>
      </c>
      <c r="F403" s="84" t="b">
        <v>0</v>
      </c>
      <c r="G403" s="84" t="b">
        <v>0</v>
      </c>
    </row>
    <row r="404" spans="1:7" ht="15">
      <c r="A404" s="84" t="s">
        <v>2157</v>
      </c>
      <c r="B404" s="84">
        <v>5</v>
      </c>
      <c r="C404" s="118">
        <v>0.012278430710062852</v>
      </c>
      <c r="D404" s="84" t="s">
        <v>2044</v>
      </c>
      <c r="E404" s="84" t="b">
        <v>0</v>
      </c>
      <c r="F404" s="84" t="b">
        <v>0</v>
      </c>
      <c r="G404" s="84" t="b">
        <v>0</v>
      </c>
    </row>
    <row r="405" spans="1:7" ht="15">
      <c r="A405" s="84" t="s">
        <v>2208</v>
      </c>
      <c r="B405" s="84">
        <v>4</v>
      </c>
      <c r="C405" s="118">
        <v>0.014349511420140224</v>
      </c>
      <c r="D405" s="84" t="s">
        <v>2044</v>
      </c>
      <c r="E405" s="84" t="b">
        <v>0</v>
      </c>
      <c r="F405" s="84" t="b">
        <v>0</v>
      </c>
      <c r="G405" s="84" t="b">
        <v>0</v>
      </c>
    </row>
    <row r="406" spans="1:7" ht="15">
      <c r="A406" s="84" t="s">
        <v>2209</v>
      </c>
      <c r="B406" s="84">
        <v>3</v>
      </c>
      <c r="C406" s="118">
        <v>0.00877614192162004</v>
      </c>
      <c r="D406" s="84" t="s">
        <v>2044</v>
      </c>
      <c r="E406" s="84" t="b">
        <v>1</v>
      </c>
      <c r="F406" s="84" t="b">
        <v>0</v>
      </c>
      <c r="G406" s="84" t="b">
        <v>0</v>
      </c>
    </row>
    <row r="407" spans="1:7" ht="15">
      <c r="A407" s="84" t="s">
        <v>2210</v>
      </c>
      <c r="B407" s="84">
        <v>3</v>
      </c>
      <c r="C407" s="118">
        <v>0.00877614192162004</v>
      </c>
      <c r="D407" s="84" t="s">
        <v>2044</v>
      </c>
      <c r="E407" s="84" t="b">
        <v>0</v>
      </c>
      <c r="F407" s="84" t="b">
        <v>0</v>
      </c>
      <c r="G407" s="84" t="b">
        <v>0</v>
      </c>
    </row>
    <row r="408" spans="1:7" ht="15">
      <c r="A408" s="84" t="s">
        <v>2211</v>
      </c>
      <c r="B408" s="84">
        <v>3</v>
      </c>
      <c r="C408" s="118">
        <v>0.014157208704172624</v>
      </c>
      <c r="D408" s="84" t="s">
        <v>2044</v>
      </c>
      <c r="E408" s="84" t="b">
        <v>0</v>
      </c>
      <c r="F408" s="84" t="b">
        <v>0</v>
      </c>
      <c r="G408" s="84" t="b">
        <v>0</v>
      </c>
    </row>
    <row r="409" spans="1:7" ht="15">
      <c r="A409" s="84" t="s">
        <v>2129</v>
      </c>
      <c r="B409" s="84">
        <v>3</v>
      </c>
      <c r="C409" s="118">
        <v>0.00877614192162004</v>
      </c>
      <c r="D409" s="84" t="s">
        <v>2044</v>
      </c>
      <c r="E409" s="84" t="b">
        <v>0</v>
      </c>
      <c r="F409" s="84" t="b">
        <v>0</v>
      </c>
      <c r="G409" s="84" t="b">
        <v>0</v>
      </c>
    </row>
    <row r="410" spans="1:7" ht="15">
      <c r="A410" s="84" t="s">
        <v>2212</v>
      </c>
      <c r="B410" s="84">
        <v>2</v>
      </c>
      <c r="C410" s="118">
        <v>0.007174755710070112</v>
      </c>
      <c r="D410" s="84" t="s">
        <v>2044</v>
      </c>
      <c r="E410" s="84" t="b">
        <v>0</v>
      </c>
      <c r="F410" s="84" t="b">
        <v>0</v>
      </c>
      <c r="G410" s="84" t="b">
        <v>0</v>
      </c>
    </row>
    <row r="411" spans="1:7" ht="15">
      <c r="A411" s="84" t="s">
        <v>2213</v>
      </c>
      <c r="B411" s="84">
        <v>2</v>
      </c>
      <c r="C411" s="118">
        <v>0.007174755710070112</v>
      </c>
      <c r="D411" s="84" t="s">
        <v>2044</v>
      </c>
      <c r="E411" s="84" t="b">
        <v>0</v>
      </c>
      <c r="F411" s="84" t="b">
        <v>0</v>
      </c>
      <c r="G411" s="84" t="b">
        <v>0</v>
      </c>
    </row>
    <row r="412" spans="1:7" ht="15">
      <c r="A412" s="84" t="s">
        <v>2715</v>
      </c>
      <c r="B412" s="84">
        <v>2</v>
      </c>
      <c r="C412" s="118">
        <v>0.007174755710070112</v>
      </c>
      <c r="D412" s="84" t="s">
        <v>2044</v>
      </c>
      <c r="E412" s="84" t="b">
        <v>0</v>
      </c>
      <c r="F412" s="84" t="b">
        <v>0</v>
      </c>
      <c r="G412" s="84" t="b">
        <v>0</v>
      </c>
    </row>
    <row r="413" spans="1:7" ht="15">
      <c r="A413" s="84" t="s">
        <v>2716</v>
      </c>
      <c r="B413" s="84">
        <v>2</v>
      </c>
      <c r="C413" s="118">
        <v>0.007174755710070112</v>
      </c>
      <c r="D413" s="84" t="s">
        <v>2044</v>
      </c>
      <c r="E413" s="84" t="b">
        <v>0</v>
      </c>
      <c r="F413" s="84" t="b">
        <v>0</v>
      </c>
      <c r="G413" s="84" t="b">
        <v>0</v>
      </c>
    </row>
    <row r="414" spans="1:7" ht="15">
      <c r="A414" s="84" t="s">
        <v>2717</v>
      </c>
      <c r="B414" s="84">
        <v>2</v>
      </c>
      <c r="C414" s="118">
        <v>0.007174755710070112</v>
      </c>
      <c r="D414" s="84" t="s">
        <v>2044</v>
      </c>
      <c r="E414" s="84" t="b">
        <v>0</v>
      </c>
      <c r="F414" s="84" t="b">
        <v>1</v>
      </c>
      <c r="G414" s="84" t="b">
        <v>0</v>
      </c>
    </row>
    <row r="415" spans="1:7" ht="15">
      <c r="A415" s="84" t="s">
        <v>298</v>
      </c>
      <c r="B415" s="84">
        <v>2</v>
      </c>
      <c r="C415" s="118">
        <v>0.007174755710070112</v>
      </c>
      <c r="D415" s="84" t="s">
        <v>2044</v>
      </c>
      <c r="E415" s="84" t="b">
        <v>0</v>
      </c>
      <c r="F415" s="84" t="b">
        <v>0</v>
      </c>
      <c r="G415" s="84" t="b">
        <v>0</v>
      </c>
    </row>
    <row r="416" spans="1:7" ht="15">
      <c r="A416" s="84" t="s">
        <v>2718</v>
      </c>
      <c r="B416" s="84">
        <v>2</v>
      </c>
      <c r="C416" s="118">
        <v>0.007174755710070112</v>
      </c>
      <c r="D416" s="84" t="s">
        <v>2044</v>
      </c>
      <c r="E416" s="84" t="b">
        <v>0</v>
      </c>
      <c r="F416" s="84" t="b">
        <v>0</v>
      </c>
      <c r="G416" s="84" t="b">
        <v>0</v>
      </c>
    </row>
    <row r="417" spans="1:7" ht="15">
      <c r="A417" s="84" t="s">
        <v>2593</v>
      </c>
      <c r="B417" s="84">
        <v>2</v>
      </c>
      <c r="C417" s="118">
        <v>0.007174755710070112</v>
      </c>
      <c r="D417" s="84" t="s">
        <v>2044</v>
      </c>
      <c r="E417" s="84" t="b">
        <v>0</v>
      </c>
      <c r="F417" s="84" t="b">
        <v>0</v>
      </c>
      <c r="G417" s="84" t="b">
        <v>0</v>
      </c>
    </row>
    <row r="418" spans="1:7" ht="15">
      <c r="A418" s="84" t="s">
        <v>2703</v>
      </c>
      <c r="B418" s="84">
        <v>2</v>
      </c>
      <c r="C418" s="118">
        <v>0.009438139136115083</v>
      </c>
      <c r="D418" s="84" t="s">
        <v>2044</v>
      </c>
      <c r="E418" s="84" t="b">
        <v>0</v>
      </c>
      <c r="F418" s="84" t="b">
        <v>0</v>
      </c>
      <c r="G418" s="84" t="b">
        <v>0</v>
      </c>
    </row>
    <row r="419" spans="1:7" ht="15">
      <c r="A419" s="84" t="s">
        <v>2704</v>
      </c>
      <c r="B419" s="84">
        <v>2</v>
      </c>
      <c r="C419" s="118">
        <v>0.009438139136115083</v>
      </c>
      <c r="D419" s="84" t="s">
        <v>2044</v>
      </c>
      <c r="E419" s="84" t="b">
        <v>0</v>
      </c>
      <c r="F419" s="84" t="b">
        <v>0</v>
      </c>
      <c r="G419" s="84" t="b">
        <v>0</v>
      </c>
    </row>
    <row r="420" spans="1:7" ht="15">
      <c r="A420" s="84" t="s">
        <v>2705</v>
      </c>
      <c r="B420" s="84">
        <v>2</v>
      </c>
      <c r="C420" s="118">
        <v>0.009438139136115083</v>
      </c>
      <c r="D420" s="84" t="s">
        <v>2044</v>
      </c>
      <c r="E420" s="84" t="b">
        <v>0</v>
      </c>
      <c r="F420" s="84" t="b">
        <v>0</v>
      </c>
      <c r="G420" s="84" t="b">
        <v>0</v>
      </c>
    </row>
    <row r="421" spans="1:7" ht="15">
      <c r="A421" s="84" t="s">
        <v>2691</v>
      </c>
      <c r="B421" s="84">
        <v>2</v>
      </c>
      <c r="C421" s="118">
        <v>0.007174755710070112</v>
      </c>
      <c r="D421" s="84" t="s">
        <v>2044</v>
      </c>
      <c r="E421" s="84" t="b">
        <v>1</v>
      </c>
      <c r="F421" s="84" t="b">
        <v>0</v>
      </c>
      <c r="G421" s="84" t="b">
        <v>0</v>
      </c>
    </row>
    <row r="422" spans="1:7" ht="15">
      <c r="A422" s="84" t="s">
        <v>2695</v>
      </c>
      <c r="B422" s="84">
        <v>2</v>
      </c>
      <c r="C422" s="118">
        <v>0.007174755710070112</v>
      </c>
      <c r="D422" s="84" t="s">
        <v>2044</v>
      </c>
      <c r="E422" s="84" t="b">
        <v>0</v>
      </c>
      <c r="F422" s="84" t="b">
        <v>0</v>
      </c>
      <c r="G422" s="84" t="b">
        <v>0</v>
      </c>
    </row>
    <row r="423" spans="1:7" ht="15">
      <c r="A423" s="84" t="s">
        <v>2696</v>
      </c>
      <c r="B423" s="84">
        <v>2</v>
      </c>
      <c r="C423" s="118">
        <v>0.007174755710070112</v>
      </c>
      <c r="D423" s="84" t="s">
        <v>2044</v>
      </c>
      <c r="E423" s="84" t="b">
        <v>0</v>
      </c>
      <c r="F423" s="84" t="b">
        <v>0</v>
      </c>
      <c r="G423" s="84" t="b">
        <v>0</v>
      </c>
    </row>
    <row r="424" spans="1:7" ht="15">
      <c r="A424" s="84" t="s">
        <v>2697</v>
      </c>
      <c r="B424" s="84">
        <v>2</v>
      </c>
      <c r="C424" s="118">
        <v>0.007174755710070112</v>
      </c>
      <c r="D424" s="84" t="s">
        <v>2044</v>
      </c>
      <c r="E424" s="84" t="b">
        <v>0</v>
      </c>
      <c r="F424" s="84" t="b">
        <v>0</v>
      </c>
      <c r="G424" s="84" t="b">
        <v>0</v>
      </c>
    </row>
    <row r="425" spans="1:7" ht="15">
      <c r="A425" s="84" t="s">
        <v>2698</v>
      </c>
      <c r="B425" s="84">
        <v>2</v>
      </c>
      <c r="C425" s="118">
        <v>0.007174755710070112</v>
      </c>
      <c r="D425" s="84" t="s">
        <v>2044</v>
      </c>
      <c r="E425" s="84" t="b">
        <v>0</v>
      </c>
      <c r="F425" s="84" t="b">
        <v>0</v>
      </c>
      <c r="G425" s="84" t="b">
        <v>0</v>
      </c>
    </row>
    <row r="426" spans="1:7" ht="15">
      <c r="A426" s="84" t="s">
        <v>2699</v>
      </c>
      <c r="B426" s="84">
        <v>2</v>
      </c>
      <c r="C426" s="118">
        <v>0.007174755710070112</v>
      </c>
      <c r="D426" s="84" t="s">
        <v>2044</v>
      </c>
      <c r="E426" s="84" t="b">
        <v>0</v>
      </c>
      <c r="F426" s="84" t="b">
        <v>0</v>
      </c>
      <c r="G426" s="84" t="b">
        <v>0</v>
      </c>
    </row>
    <row r="427" spans="1:7" ht="15">
      <c r="A427" s="84" t="s">
        <v>2700</v>
      </c>
      <c r="B427" s="84">
        <v>2</v>
      </c>
      <c r="C427" s="118">
        <v>0.009438139136115083</v>
      </c>
      <c r="D427" s="84" t="s">
        <v>2044</v>
      </c>
      <c r="E427" s="84" t="b">
        <v>0</v>
      </c>
      <c r="F427" s="84" t="b">
        <v>0</v>
      </c>
      <c r="G427" s="84" t="b">
        <v>0</v>
      </c>
    </row>
    <row r="428" spans="1:7" ht="15">
      <c r="A428" s="84" t="s">
        <v>2701</v>
      </c>
      <c r="B428" s="84">
        <v>2</v>
      </c>
      <c r="C428" s="118">
        <v>0.007174755710070112</v>
      </c>
      <c r="D428" s="84" t="s">
        <v>2044</v>
      </c>
      <c r="E428" s="84" t="b">
        <v>0</v>
      </c>
      <c r="F428" s="84" t="b">
        <v>0</v>
      </c>
      <c r="G428" s="84" t="b">
        <v>0</v>
      </c>
    </row>
    <row r="429" spans="1:7" ht="15">
      <c r="A429" s="84" t="s">
        <v>2692</v>
      </c>
      <c r="B429" s="84">
        <v>2</v>
      </c>
      <c r="C429" s="118">
        <v>0.007174755710070112</v>
      </c>
      <c r="D429" s="84" t="s">
        <v>2044</v>
      </c>
      <c r="E429" s="84" t="b">
        <v>0</v>
      </c>
      <c r="F429" s="84" t="b">
        <v>0</v>
      </c>
      <c r="G429" s="84" t="b">
        <v>0</v>
      </c>
    </row>
    <row r="430" spans="1:7" ht="15">
      <c r="A430" s="84" t="s">
        <v>2693</v>
      </c>
      <c r="B430" s="84">
        <v>2</v>
      </c>
      <c r="C430" s="118">
        <v>0.007174755710070112</v>
      </c>
      <c r="D430" s="84" t="s">
        <v>2044</v>
      </c>
      <c r="E430" s="84" t="b">
        <v>0</v>
      </c>
      <c r="F430" s="84" t="b">
        <v>0</v>
      </c>
      <c r="G430" s="84" t="b">
        <v>0</v>
      </c>
    </row>
    <row r="431" spans="1:7" ht="15">
      <c r="A431" s="84" t="s">
        <v>2216</v>
      </c>
      <c r="B431" s="84">
        <v>2</v>
      </c>
      <c r="C431" s="118">
        <v>0.007174755710070112</v>
      </c>
      <c r="D431" s="84" t="s">
        <v>2044</v>
      </c>
      <c r="E431" s="84" t="b">
        <v>0</v>
      </c>
      <c r="F431" s="84" t="b">
        <v>0</v>
      </c>
      <c r="G431" s="84" t="b">
        <v>0</v>
      </c>
    </row>
    <row r="432" spans="1:7" ht="15">
      <c r="A432" s="84" t="s">
        <v>2694</v>
      </c>
      <c r="B432" s="84">
        <v>2</v>
      </c>
      <c r="C432" s="118">
        <v>0.007174755710070112</v>
      </c>
      <c r="D432" s="84" t="s">
        <v>2044</v>
      </c>
      <c r="E432" s="84" t="b">
        <v>0</v>
      </c>
      <c r="F432" s="84" t="b">
        <v>0</v>
      </c>
      <c r="G432" s="84" t="b">
        <v>0</v>
      </c>
    </row>
    <row r="433" spans="1:7" ht="15">
      <c r="A433" s="84" t="s">
        <v>2583</v>
      </c>
      <c r="B433" s="84">
        <v>2</v>
      </c>
      <c r="C433" s="118">
        <v>0.007174755710070112</v>
      </c>
      <c r="D433" s="84" t="s">
        <v>2044</v>
      </c>
      <c r="E433" s="84" t="b">
        <v>0</v>
      </c>
      <c r="F433" s="84" t="b">
        <v>0</v>
      </c>
      <c r="G433" s="84" t="b">
        <v>0</v>
      </c>
    </row>
    <row r="434" spans="1:7" ht="15">
      <c r="A434" s="84" t="s">
        <v>2690</v>
      </c>
      <c r="B434" s="84">
        <v>2</v>
      </c>
      <c r="C434" s="118">
        <v>0.009438139136115083</v>
      </c>
      <c r="D434" s="84" t="s">
        <v>2044</v>
      </c>
      <c r="E434" s="84" t="b">
        <v>0</v>
      </c>
      <c r="F434" s="84" t="b">
        <v>0</v>
      </c>
      <c r="G434" s="84" t="b">
        <v>0</v>
      </c>
    </row>
    <row r="435" spans="1:7" ht="15">
      <c r="A435" s="84" t="s">
        <v>2592</v>
      </c>
      <c r="B435" s="84">
        <v>2</v>
      </c>
      <c r="C435" s="118">
        <v>0.007174755710070112</v>
      </c>
      <c r="D435" s="84" t="s">
        <v>2044</v>
      </c>
      <c r="E435" s="84" t="b">
        <v>0</v>
      </c>
      <c r="F435" s="84" t="b">
        <v>0</v>
      </c>
      <c r="G435" s="84" t="b">
        <v>0</v>
      </c>
    </row>
    <row r="436" spans="1:7" ht="15">
      <c r="A436" s="84" t="s">
        <v>2612</v>
      </c>
      <c r="B436" s="84">
        <v>2</v>
      </c>
      <c r="C436" s="118">
        <v>0.007174755710070112</v>
      </c>
      <c r="D436" s="84" t="s">
        <v>2044</v>
      </c>
      <c r="E436" s="84" t="b">
        <v>0</v>
      </c>
      <c r="F436" s="84" t="b">
        <v>0</v>
      </c>
      <c r="G436" s="84" t="b">
        <v>0</v>
      </c>
    </row>
    <row r="437" spans="1:7" ht="15">
      <c r="A437" s="84" t="s">
        <v>2680</v>
      </c>
      <c r="B437" s="84">
        <v>2</v>
      </c>
      <c r="C437" s="118">
        <v>0.009438139136115083</v>
      </c>
      <c r="D437" s="84" t="s">
        <v>2044</v>
      </c>
      <c r="E437" s="84" t="b">
        <v>0</v>
      </c>
      <c r="F437" s="84" t="b">
        <v>0</v>
      </c>
      <c r="G437" s="84" t="b">
        <v>0</v>
      </c>
    </row>
    <row r="438" spans="1:7" ht="15">
      <c r="A438" s="84" t="s">
        <v>2679</v>
      </c>
      <c r="B438" s="84">
        <v>2</v>
      </c>
      <c r="C438" s="118">
        <v>0.007174755710070112</v>
      </c>
      <c r="D438" s="84" t="s">
        <v>2044</v>
      </c>
      <c r="E438" s="84" t="b">
        <v>0</v>
      </c>
      <c r="F438" s="84" t="b">
        <v>0</v>
      </c>
      <c r="G438" s="84" t="b">
        <v>0</v>
      </c>
    </row>
    <row r="439" spans="1:7" ht="15">
      <c r="A439" s="84" t="s">
        <v>2628</v>
      </c>
      <c r="B439" s="84">
        <v>2</v>
      </c>
      <c r="C439" s="118">
        <v>0.007174755710070112</v>
      </c>
      <c r="D439" s="84" t="s">
        <v>2044</v>
      </c>
      <c r="E439" s="84" t="b">
        <v>0</v>
      </c>
      <c r="F439" s="84" t="b">
        <v>0</v>
      </c>
      <c r="G439" s="84" t="b">
        <v>0</v>
      </c>
    </row>
    <row r="440" spans="1:7" ht="15">
      <c r="A440" s="84" t="s">
        <v>2629</v>
      </c>
      <c r="B440" s="84">
        <v>2</v>
      </c>
      <c r="C440" s="118">
        <v>0.007174755710070112</v>
      </c>
      <c r="D440" s="84" t="s">
        <v>2044</v>
      </c>
      <c r="E440" s="84" t="b">
        <v>0</v>
      </c>
      <c r="F440" s="84" t="b">
        <v>0</v>
      </c>
      <c r="G440" s="84" t="b">
        <v>0</v>
      </c>
    </row>
    <row r="441" spans="1:7" ht="15">
      <c r="A441" s="84" t="s">
        <v>2630</v>
      </c>
      <c r="B441" s="84">
        <v>2</v>
      </c>
      <c r="C441" s="118">
        <v>0.007174755710070112</v>
      </c>
      <c r="D441" s="84" t="s">
        <v>2044</v>
      </c>
      <c r="E441" s="84" t="b">
        <v>0</v>
      </c>
      <c r="F441" s="84" t="b">
        <v>0</v>
      </c>
      <c r="G441" s="84" t="b">
        <v>0</v>
      </c>
    </row>
    <row r="442" spans="1:7" ht="15">
      <c r="A442" s="84" t="s">
        <v>2157</v>
      </c>
      <c r="B442" s="84">
        <v>8</v>
      </c>
      <c r="C442" s="118">
        <v>0.007246875320970441</v>
      </c>
      <c r="D442" s="84" t="s">
        <v>2045</v>
      </c>
      <c r="E442" s="84" t="b">
        <v>0</v>
      </c>
      <c r="F442" s="84" t="b">
        <v>0</v>
      </c>
      <c r="G442" s="84" t="b">
        <v>0</v>
      </c>
    </row>
    <row r="443" spans="1:7" ht="15">
      <c r="A443" s="84" t="s">
        <v>2129</v>
      </c>
      <c r="B443" s="84">
        <v>7</v>
      </c>
      <c r="C443" s="118">
        <v>0.009081527762073069</v>
      </c>
      <c r="D443" s="84" t="s">
        <v>2045</v>
      </c>
      <c r="E443" s="84" t="b">
        <v>0</v>
      </c>
      <c r="F443" s="84" t="b">
        <v>0</v>
      </c>
      <c r="G443" s="84" t="b">
        <v>0</v>
      </c>
    </row>
    <row r="444" spans="1:7" ht="15">
      <c r="A444" s="84" t="s">
        <v>289</v>
      </c>
      <c r="B444" s="84">
        <v>4</v>
      </c>
      <c r="C444" s="118">
        <v>0.009308538214550587</v>
      </c>
      <c r="D444" s="84" t="s">
        <v>2045</v>
      </c>
      <c r="E444" s="84" t="b">
        <v>0</v>
      </c>
      <c r="F444" s="84" t="b">
        <v>0</v>
      </c>
      <c r="G444" s="84" t="b">
        <v>0</v>
      </c>
    </row>
    <row r="445" spans="1:7" ht="15">
      <c r="A445" s="84" t="s">
        <v>363</v>
      </c>
      <c r="B445" s="84">
        <v>4</v>
      </c>
      <c r="C445" s="118">
        <v>0.016350175540023833</v>
      </c>
      <c r="D445" s="84" t="s">
        <v>2045</v>
      </c>
      <c r="E445" s="84" t="b">
        <v>0</v>
      </c>
      <c r="F445" s="84" t="b">
        <v>0</v>
      </c>
      <c r="G445" s="84" t="b">
        <v>0</v>
      </c>
    </row>
    <row r="446" spans="1:7" ht="15">
      <c r="A446" s="84" t="s">
        <v>2212</v>
      </c>
      <c r="B446" s="84">
        <v>4</v>
      </c>
      <c r="C446" s="118">
        <v>0.01223108176094357</v>
      </c>
      <c r="D446" s="84" t="s">
        <v>2045</v>
      </c>
      <c r="E446" s="84" t="b">
        <v>0</v>
      </c>
      <c r="F446" s="84" t="b">
        <v>0</v>
      </c>
      <c r="G446" s="84" t="b">
        <v>0</v>
      </c>
    </row>
    <row r="447" spans="1:7" ht="15">
      <c r="A447" s="84" t="s">
        <v>2181</v>
      </c>
      <c r="B447" s="84">
        <v>4</v>
      </c>
      <c r="C447" s="118">
        <v>0.009308538214550587</v>
      </c>
      <c r="D447" s="84" t="s">
        <v>2045</v>
      </c>
      <c r="E447" s="84" t="b">
        <v>0</v>
      </c>
      <c r="F447" s="84" t="b">
        <v>0</v>
      </c>
      <c r="G447" s="84" t="b">
        <v>0</v>
      </c>
    </row>
    <row r="448" spans="1:7" ht="15">
      <c r="A448" s="84" t="s">
        <v>2178</v>
      </c>
      <c r="B448" s="84">
        <v>4</v>
      </c>
      <c r="C448" s="118">
        <v>0.009308538214550587</v>
      </c>
      <c r="D448" s="84" t="s">
        <v>2045</v>
      </c>
      <c r="E448" s="84" t="b">
        <v>0</v>
      </c>
      <c r="F448" s="84" t="b">
        <v>0</v>
      </c>
      <c r="G448" s="84" t="b">
        <v>0</v>
      </c>
    </row>
    <row r="449" spans="1:7" ht="15">
      <c r="A449" s="84" t="s">
        <v>2215</v>
      </c>
      <c r="B449" s="84">
        <v>3</v>
      </c>
      <c r="C449" s="118">
        <v>0.009173311320707677</v>
      </c>
      <c r="D449" s="84" t="s">
        <v>2045</v>
      </c>
      <c r="E449" s="84" t="b">
        <v>0</v>
      </c>
      <c r="F449" s="84" t="b">
        <v>0</v>
      </c>
      <c r="G449" s="84" t="b">
        <v>0</v>
      </c>
    </row>
    <row r="450" spans="1:7" ht="15">
      <c r="A450" s="84" t="s">
        <v>2216</v>
      </c>
      <c r="B450" s="84">
        <v>3</v>
      </c>
      <c r="C450" s="118">
        <v>0.009173311320707677</v>
      </c>
      <c r="D450" s="84" t="s">
        <v>2045</v>
      </c>
      <c r="E450" s="84" t="b">
        <v>0</v>
      </c>
      <c r="F450" s="84" t="b">
        <v>0</v>
      </c>
      <c r="G450" s="84" t="b">
        <v>0</v>
      </c>
    </row>
    <row r="451" spans="1:7" ht="15">
      <c r="A451" s="84" t="s">
        <v>2217</v>
      </c>
      <c r="B451" s="84">
        <v>3</v>
      </c>
      <c r="C451" s="118">
        <v>0.012262631655017875</v>
      </c>
      <c r="D451" s="84" t="s">
        <v>2045</v>
      </c>
      <c r="E451" s="84" t="b">
        <v>0</v>
      </c>
      <c r="F451" s="84" t="b">
        <v>0</v>
      </c>
      <c r="G451" s="84" t="b">
        <v>0</v>
      </c>
    </row>
    <row r="452" spans="1:7" ht="15">
      <c r="A452" s="84" t="s">
        <v>2589</v>
      </c>
      <c r="B452" s="84">
        <v>3</v>
      </c>
      <c r="C452" s="118">
        <v>0.009173311320707677</v>
      </c>
      <c r="D452" s="84" t="s">
        <v>2045</v>
      </c>
      <c r="E452" s="84" t="b">
        <v>0</v>
      </c>
      <c r="F452" s="84" t="b">
        <v>0</v>
      </c>
      <c r="G452" s="84" t="b">
        <v>0</v>
      </c>
    </row>
    <row r="453" spans="1:7" ht="15">
      <c r="A453" s="84" t="s">
        <v>2582</v>
      </c>
      <c r="B453" s="84">
        <v>3</v>
      </c>
      <c r="C453" s="118">
        <v>0.009173311320707677</v>
      </c>
      <c r="D453" s="84" t="s">
        <v>2045</v>
      </c>
      <c r="E453" s="84" t="b">
        <v>0</v>
      </c>
      <c r="F453" s="84" t="b">
        <v>0</v>
      </c>
      <c r="G453" s="84" t="b">
        <v>0</v>
      </c>
    </row>
    <row r="454" spans="1:7" ht="15">
      <c r="A454" s="84" t="s">
        <v>362</v>
      </c>
      <c r="B454" s="84">
        <v>2</v>
      </c>
      <c r="C454" s="118">
        <v>0.008175087770011916</v>
      </c>
      <c r="D454" s="84" t="s">
        <v>2045</v>
      </c>
      <c r="E454" s="84" t="b">
        <v>0</v>
      </c>
      <c r="F454" s="84" t="b">
        <v>0</v>
      </c>
      <c r="G454" s="84" t="b">
        <v>0</v>
      </c>
    </row>
    <row r="455" spans="1:7" ht="15">
      <c r="A455" s="84" t="s">
        <v>2631</v>
      </c>
      <c r="B455" s="84">
        <v>2</v>
      </c>
      <c r="C455" s="118">
        <v>0.008175087770011916</v>
      </c>
      <c r="D455" s="84" t="s">
        <v>2045</v>
      </c>
      <c r="E455" s="84" t="b">
        <v>0</v>
      </c>
      <c r="F455" s="84" t="b">
        <v>0</v>
      </c>
      <c r="G455" s="84" t="b">
        <v>0</v>
      </c>
    </row>
    <row r="456" spans="1:7" ht="15">
      <c r="A456" s="84" t="s">
        <v>2632</v>
      </c>
      <c r="B456" s="84">
        <v>2</v>
      </c>
      <c r="C456" s="118">
        <v>0.008175087770011916</v>
      </c>
      <c r="D456" s="84" t="s">
        <v>2045</v>
      </c>
      <c r="E456" s="84" t="b">
        <v>0</v>
      </c>
      <c r="F456" s="84" t="b">
        <v>0</v>
      </c>
      <c r="G456" s="84" t="b">
        <v>0</v>
      </c>
    </row>
    <row r="457" spans="1:7" ht="15">
      <c r="A457" s="84" t="s">
        <v>2633</v>
      </c>
      <c r="B457" s="84">
        <v>2</v>
      </c>
      <c r="C457" s="118">
        <v>0.008175087770011916</v>
      </c>
      <c r="D457" s="84" t="s">
        <v>2045</v>
      </c>
      <c r="E457" s="84" t="b">
        <v>1</v>
      </c>
      <c r="F457" s="84" t="b">
        <v>0</v>
      </c>
      <c r="G457" s="84" t="b">
        <v>0</v>
      </c>
    </row>
    <row r="458" spans="1:7" ht="15">
      <c r="A458" s="84" t="s">
        <v>2598</v>
      </c>
      <c r="B458" s="84">
        <v>2</v>
      </c>
      <c r="C458" s="118">
        <v>0.008175087770011916</v>
      </c>
      <c r="D458" s="84" t="s">
        <v>2045</v>
      </c>
      <c r="E458" s="84" t="b">
        <v>0</v>
      </c>
      <c r="F458" s="84" t="b">
        <v>0</v>
      </c>
      <c r="G458" s="84" t="b">
        <v>0</v>
      </c>
    </row>
    <row r="459" spans="1:7" ht="15">
      <c r="A459" s="84" t="s">
        <v>2637</v>
      </c>
      <c r="B459" s="84">
        <v>2</v>
      </c>
      <c r="C459" s="118">
        <v>0.008175087770011916</v>
      </c>
      <c r="D459" s="84" t="s">
        <v>2045</v>
      </c>
      <c r="E459" s="84" t="b">
        <v>0</v>
      </c>
      <c r="F459" s="84" t="b">
        <v>0</v>
      </c>
      <c r="G459" s="84" t="b">
        <v>0</v>
      </c>
    </row>
    <row r="460" spans="1:7" ht="15">
      <c r="A460" s="84" t="s">
        <v>2638</v>
      </c>
      <c r="B460" s="84">
        <v>2</v>
      </c>
      <c r="C460" s="118">
        <v>0.008175087770011916</v>
      </c>
      <c r="D460" s="84" t="s">
        <v>2045</v>
      </c>
      <c r="E460" s="84" t="b">
        <v>0</v>
      </c>
      <c r="F460" s="84" t="b">
        <v>0</v>
      </c>
      <c r="G460" s="84" t="b">
        <v>0</v>
      </c>
    </row>
    <row r="461" spans="1:7" ht="15">
      <c r="A461" s="84" t="s">
        <v>2639</v>
      </c>
      <c r="B461" s="84">
        <v>2</v>
      </c>
      <c r="C461" s="118">
        <v>0.008175087770011916</v>
      </c>
      <c r="D461" s="84" t="s">
        <v>2045</v>
      </c>
      <c r="E461" s="84" t="b">
        <v>0</v>
      </c>
      <c r="F461" s="84" t="b">
        <v>0</v>
      </c>
      <c r="G461" s="84" t="b">
        <v>0</v>
      </c>
    </row>
    <row r="462" spans="1:7" ht="15">
      <c r="A462" s="84" t="s">
        <v>2599</v>
      </c>
      <c r="B462" s="84">
        <v>2</v>
      </c>
      <c r="C462" s="118">
        <v>0.008175087770011916</v>
      </c>
      <c r="D462" s="84" t="s">
        <v>2045</v>
      </c>
      <c r="E462" s="84" t="b">
        <v>0</v>
      </c>
      <c r="F462" s="84" t="b">
        <v>0</v>
      </c>
      <c r="G462" s="84" t="b">
        <v>0</v>
      </c>
    </row>
    <row r="463" spans="1:7" ht="15">
      <c r="A463" s="84" t="s">
        <v>2640</v>
      </c>
      <c r="B463" s="84">
        <v>2</v>
      </c>
      <c r="C463" s="118">
        <v>0.008175087770011916</v>
      </c>
      <c r="D463" s="84" t="s">
        <v>2045</v>
      </c>
      <c r="E463" s="84" t="b">
        <v>0</v>
      </c>
      <c r="F463" s="84" t="b">
        <v>0</v>
      </c>
      <c r="G463" s="84" t="b">
        <v>0</v>
      </c>
    </row>
    <row r="464" spans="1:7" ht="15">
      <c r="A464" s="84" t="s">
        <v>2600</v>
      </c>
      <c r="B464" s="84">
        <v>2</v>
      </c>
      <c r="C464" s="118">
        <v>0.008175087770011916</v>
      </c>
      <c r="D464" s="84" t="s">
        <v>2045</v>
      </c>
      <c r="E464" s="84" t="b">
        <v>0</v>
      </c>
      <c r="F464" s="84" t="b">
        <v>0</v>
      </c>
      <c r="G464" s="84" t="b">
        <v>0</v>
      </c>
    </row>
    <row r="465" spans="1:7" ht="15">
      <c r="A465" s="84" t="s">
        <v>2179</v>
      </c>
      <c r="B465" s="84">
        <v>2</v>
      </c>
      <c r="C465" s="118">
        <v>0.008175087770011916</v>
      </c>
      <c r="D465" s="84" t="s">
        <v>2045</v>
      </c>
      <c r="E465" s="84" t="b">
        <v>0</v>
      </c>
      <c r="F465" s="84" t="b">
        <v>0</v>
      </c>
      <c r="G465" s="84" t="b">
        <v>0</v>
      </c>
    </row>
    <row r="466" spans="1:7" ht="15">
      <c r="A466" s="84" t="s">
        <v>284</v>
      </c>
      <c r="B466" s="84">
        <v>2</v>
      </c>
      <c r="C466" s="118">
        <v>0.008175087770011916</v>
      </c>
      <c r="D466" s="84" t="s">
        <v>2045</v>
      </c>
      <c r="E466" s="84" t="b">
        <v>0</v>
      </c>
      <c r="F466" s="84" t="b">
        <v>0</v>
      </c>
      <c r="G466" s="84" t="b">
        <v>0</v>
      </c>
    </row>
    <row r="467" spans="1:7" ht="15">
      <c r="A467" s="84" t="s">
        <v>524</v>
      </c>
      <c r="B467" s="84">
        <v>2</v>
      </c>
      <c r="C467" s="118">
        <v>0.008175087770011916</v>
      </c>
      <c r="D467" s="84" t="s">
        <v>2045</v>
      </c>
      <c r="E467" s="84" t="b">
        <v>0</v>
      </c>
      <c r="F467" s="84" t="b">
        <v>0</v>
      </c>
      <c r="G467" s="84" t="b">
        <v>0</v>
      </c>
    </row>
    <row r="468" spans="1:7" ht="15">
      <c r="A468" s="84" t="s">
        <v>2636</v>
      </c>
      <c r="B468" s="84">
        <v>2</v>
      </c>
      <c r="C468" s="118">
        <v>0.008175087770011916</v>
      </c>
      <c r="D468" s="84" t="s">
        <v>2045</v>
      </c>
      <c r="E468" s="84" t="b">
        <v>0</v>
      </c>
      <c r="F468" s="84" t="b">
        <v>0</v>
      </c>
      <c r="G468" s="84" t="b">
        <v>0</v>
      </c>
    </row>
    <row r="469" spans="1:7" ht="15">
      <c r="A469" s="84" t="s">
        <v>361</v>
      </c>
      <c r="B469" s="84">
        <v>2</v>
      </c>
      <c r="C469" s="118">
        <v>0.008175087770011916</v>
      </c>
      <c r="D469" s="84" t="s">
        <v>2045</v>
      </c>
      <c r="E469" s="84" t="b">
        <v>0</v>
      </c>
      <c r="F469" s="84" t="b">
        <v>0</v>
      </c>
      <c r="G469" s="84" t="b">
        <v>0</v>
      </c>
    </row>
    <row r="470" spans="1:7" ht="15">
      <c r="A470" s="84" t="s">
        <v>268</v>
      </c>
      <c r="B470" s="84">
        <v>2</v>
      </c>
      <c r="C470" s="118">
        <v>0.008175087770011916</v>
      </c>
      <c r="D470" s="84" t="s">
        <v>2045</v>
      </c>
      <c r="E470" s="84" t="b">
        <v>0</v>
      </c>
      <c r="F470" s="84" t="b">
        <v>0</v>
      </c>
      <c r="G470" s="84" t="b">
        <v>0</v>
      </c>
    </row>
    <row r="471" spans="1:7" ht="15">
      <c r="A471" s="84" t="s">
        <v>360</v>
      </c>
      <c r="B471" s="84">
        <v>2</v>
      </c>
      <c r="C471" s="118">
        <v>0.008175087770011916</v>
      </c>
      <c r="D471" s="84" t="s">
        <v>2045</v>
      </c>
      <c r="E471" s="84" t="b">
        <v>0</v>
      </c>
      <c r="F471" s="84" t="b">
        <v>0</v>
      </c>
      <c r="G471" s="84" t="b">
        <v>0</v>
      </c>
    </row>
    <row r="472" spans="1:7" ht="15">
      <c r="A472" s="84" t="s">
        <v>359</v>
      </c>
      <c r="B472" s="84">
        <v>2</v>
      </c>
      <c r="C472" s="118">
        <v>0.008175087770011916</v>
      </c>
      <c r="D472" s="84" t="s">
        <v>2045</v>
      </c>
      <c r="E472" s="84" t="b">
        <v>0</v>
      </c>
      <c r="F472" s="84" t="b">
        <v>0</v>
      </c>
      <c r="G472" s="84" t="b">
        <v>0</v>
      </c>
    </row>
    <row r="473" spans="1:7" ht="15">
      <c r="A473" s="84" t="s">
        <v>358</v>
      </c>
      <c r="B473" s="84">
        <v>2</v>
      </c>
      <c r="C473" s="118">
        <v>0.008175087770011916</v>
      </c>
      <c r="D473" s="84" t="s">
        <v>2045</v>
      </c>
      <c r="E473" s="84" t="b">
        <v>0</v>
      </c>
      <c r="F473" s="84" t="b">
        <v>0</v>
      </c>
      <c r="G473" s="84" t="b">
        <v>0</v>
      </c>
    </row>
    <row r="474" spans="1:7" ht="15">
      <c r="A474" s="84" t="s">
        <v>2591</v>
      </c>
      <c r="B474" s="84">
        <v>2</v>
      </c>
      <c r="C474" s="118">
        <v>0.008175087770011916</v>
      </c>
      <c r="D474" s="84" t="s">
        <v>2045</v>
      </c>
      <c r="E474" s="84" t="b">
        <v>0</v>
      </c>
      <c r="F474" s="84" t="b">
        <v>0</v>
      </c>
      <c r="G474" s="84" t="b">
        <v>0</v>
      </c>
    </row>
    <row r="475" spans="1:7" ht="15">
      <c r="A475" s="84" t="s">
        <v>2641</v>
      </c>
      <c r="B475" s="84">
        <v>2</v>
      </c>
      <c r="C475" s="118">
        <v>0.008175087770011916</v>
      </c>
      <c r="D475" s="84" t="s">
        <v>2045</v>
      </c>
      <c r="E475" s="84" t="b">
        <v>0</v>
      </c>
      <c r="F475" s="84" t="b">
        <v>0</v>
      </c>
      <c r="G475" s="84" t="b">
        <v>0</v>
      </c>
    </row>
    <row r="476" spans="1:7" ht="15">
      <c r="A476" s="84" t="s">
        <v>2642</v>
      </c>
      <c r="B476" s="84">
        <v>2</v>
      </c>
      <c r="C476" s="118">
        <v>0.008175087770011916</v>
      </c>
      <c r="D476" s="84" t="s">
        <v>2045</v>
      </c>
      <c r="E476" s="84" t="b">
        <v>0</v>
      </c>
      <c r="F476" s="84" t="b">
        <v>0</v>
      </c>
      <c r="G476" s="84" t="b">
        <v>0</v>
      </c>
    </row>
    <row r="477" spans="1:7" ht="15">
      <c r="A477" s="84" t="s">
        <v>2643</v>
      </c>
      <c r="B477" s="84">
        <v>2</v>
      </c>
      <c r="C477" s="118">
        <v>0.008175087770011916</v>
      </c>
      <c r="D477" s="84" t="s">
        <v>2045</v>
      </c>
      <c r="E477" s="84" t="b">
        <v>0</v>
      </c>
      <c r="F477" s="84" t="b">
        <v>0</v>
      </c>
      <c r="G477" s="84" t="b">
        <v>0</v>
      </c>
    </row>
    <row r="478" spans="1:7" ht="15">
      <c r="A478" s="84" t="s">
        <v>2644</v>
      </c>
      <c r="B478" s="84">
        <v>2</v>
      </c>
      <c r="C478" s="118">
        <v>0.008175087770011916</v>
      </c>
      <c r="D478" s="84" t="s">
        <v>2045</v>
      </c>
      <c r="E478" s="84" t="b">
        <v>0</v>
      </c>
      <c r="F478" s="84" t="b">
        <v>0</v>
      </c>
      <c r="G478" s="84" t="b">
        <v>0</v>
      </c>
    </row>
    <row r="479" spans="1:7" ht="15">
      <c r="A479" s="84" t="s">
        <v>2645</v>
      </c>
      <c r="B479" s="84">
        <v>2</v>
      </c>
      <c r="C479" s="118">
        <v>0.008175087770011916</v>
      </c>
      <c r="D479" s="84" t="s">
        <v>2045</v>
      </c>
      <c r="E479" s="84" t="b">
        <v>0</v>
      </c>
      <c r="F479" s="84" t="b">
        <v>0</v>
      </c>
      <c r="G479" s="84" t="b">
        <v>0</v>
      </c>
    </row>
    <row r="480" spans="1:7" ht="15">
      <c r="A480" s="84" t="s">
        <v>2646</v>
      </c>
      <c r="B480" s="84">
        <v>2</v>
      </c>
      <c r="C480" s="118">
        <v>0.008175087770011916</v>
      </c>
      <c r="D480" s="84" t="s">
        <v>2045</v>
      </c>
      <c r="E480" s="84" t="b">
        <v>0</v>
      </c>
      <c r="F480" s="84" t="b">
        <v>0</v>
      </c>
      <c r="G480" s="84" t="b">
        <v>0</v>
      </c>
    </row>
    <row r="481" spans="1:7" ht="15">
      <c r="A481" s="84" t="s">
        <v>2592</v>
      </c>
      <c r="B481" s="84">
        <v>2</v>
      </c>
      <c r="C481" s="118">
        <v>0.008175087770011916</v>
      </c>
      <c r="D481" s="84" t="s">
        <v>2045</v>
      </c>
      <c r="E481" s="84" t="b">
        <v>0</v>
      </c>
      <c r="F481" s="84" t="b">
        <v>0</v>
      </c>
      <c r="G481" s="84" t="b">
        <v>0</v>
      </c>
    </row>
    <row r="482" spans="1:7" ht="15">
      <c r="A482" s="84" t="s">
        <v>2584</v>
      </c>
      <c r="B482" s="84">
        <v>2</v>
      </c>
      <c r="C482" s="118">
        <v>0.008175087770011916</v>
      </c>
      <c r="D482" s="84" t="s">
        <v>2045</v>
      </c>
      <c r="E482" s="84" t="b">
        <v>0</v>
      </c>
      <c r="F482" s="84" t="b">
        <v>0</v>
      </c>
      <c r="G482" s="84" t="b">
        <v>0</v>
      </c>
    </row>
    <row r="483" spans="1:7" ht="15">
      <c r="A483" s="84" t="s">
        <v>2647</v>
      </c>
      <c r="B483" s="84">
        <v>2</v>
      </c>
      <c r="C483" s="118">
        <v>0.008175087770011916</v>
      </c>
      <c r="D483" s="84" t="s">
        <v>2045</v>
      </c>
      <c r="E483" s="84" t="b">
        <v>0</v>
      </c>
      <c r="F483" s="84" t="b">
        <v>0</v>
      </c>
      <c r="G483" s="84" t="b">
        <v>0</v>
      </c>
    </row>
    <row r="484" spans="1:7" ht="15">
      <c r="A484" s="84" t="s">
        <v>2650</v>
      </c>
      <c r="B484" s="84">
        <v>2</v>
      </c>
      <c r="C484" s="118">
        <v>0.008175087770011916</v>
      </c>
      <c r="D484" s="84" t="s">
        <v>2045</v>
      </c>
      <c r="E484" s="84" t="b">
        <v>0</v>
      </c>
      <c r="F484" s="84" t="b">
        <v>0</v>
      </c>
      <c r="G484" s="84" t="b">
        <v>0</v>
      </c>
    </row>
    <row r="485" spans="1:7" ht="15">
      <c r="A485" s="84" t="s">
        <v>2602</v>
      </c>
      <c r="B485" s="84">
        <v>2</v>
      </c>
      <c r="C485" s="118">
        <v>0.008175087770011916</v>
      </c>
      <c r="D485" s="84" t="s">
        <v>2045</v>
      </c>
      <c r="E485" s="84" t="b">
        <v>0</v>
      </c>
      <c r="F485" s="84" t="b">
        <v>0</v>
      </c>
      <c r="G485" s="84" t="b">
        <v>0</v>
      </c>
    </row>
    <row r="486" spans="1:7" ht="15">
      <c r="A486" s="84" t="s">
        <v>2651</v>
      </c>
      <c r="B486" s="84">
        <v>2</v>
      </c>
      <c r="C486" s="118">
        <v>0.008175087770011916</v>
      </c>
      <c r="D486" s="84" t="s">
        <v>2045</v>
      </c>
      <c r="E486" s="84" t="b">
        <v>0</v>
      </c>
      <c r="F486" s="84" t="b">
        <v>1</v>
      </c>
      <c r="G486" s="84" t="b">
        <v>0</v>
      </c>
    </row>
    <row r="487" spans="1:7" ht="15">
      <c r="A487" s="84" t="s">
        <v>268</v>
      </c>
      <c r="B487" s="84">
        <v>6</v>
      </c>
      <c r="C487" s="118">
        <v>0.004513266716670554</v>
      </c>
      <c r="D487" s="84" t="s">
        <v>2046</v>
      </c>
      <c r="E487" s="84" t="b">
        <v>0</v>
      </c>
      <c r="F487" s="84" t="b">
        <v>0</v>
      </c>
      <c r="G487" s="84" t="b">
        <v>0</v>
      </c>
    </row>
    <row r="488" spans="1:7" ht="15">
      <c r="A488" s="84" t="s">
        <v>2204</v>
      </c>
      <c r="B488" s="84">
        <v>6</v>
      </c>
      <c r="C488" s="118">
        <v>0.024807423727725465</v>
      </c>
      <c r="D488" s="84" t="s">
        <v>2046</v>
      </c>
      <c r="E488" s="84" t="b">
        <v>0</v>
      </c>
      <c r="F488" s="84" t="b">
        <v>0</v>
      </c>
      <c r="G488" s="84" t="b">
        <v>0</v>
      </c>
    </row>
    <row r="489" spans="1:7" ht="15">
      <c r="A489" s="84" t="s">
        <v>2219</v>
      </c>
      <c r="B489" s="84">
        <v>3</v>
      </c>
      <c r="C489" s="118">
        <v>0.012403711863862733</v>
      </c>
      <c r="D489" s="84" t="s">
        <v>2046</v>
      </c>
      <c r="E489" s="84" t="b">
        <v>0</v>
      </c>
      <c r="F489" s="84" t="b">
        <v>0</v>
      </c>
      <c r="G489" s="84" t="b">
        <v>0</v>
      </c>
    </row>
    <row r="490" spans="1:7" ht="15">
      <c r="A490" s="84" t="s">
        <v>2220</v>
      </c>
      <c r="B490" s="84">
        <v>3</v>
      </c>
      <c r="C490" s="118">
        <v>0.012403711863862733</v>
      </c>
      <c r="D490" s="84" t="s">
        <v>2046</v>
      </c>
      <c r="E490" s="84" t="b">
        <v>0</v>
      </c>
      <c r="F490" s="84" t="b">
        <v>0</v>
      </c>
      <c r="G490" s="84" t="b">
        <v>0</v>
      </c>
    </row>
    <row r="491" spans="1:7" ht="15">
      <c r="A491" s="84" t="s">
        <v>2221</v>
      </c>
      <c r="B491" s="84">
        <v>3</v>
      </c>
      <c r="C491" s="118">
        <v>0.012403711863862733</v>
      </c>
      <c r="D491" s="84" t="s">
        <v>2046</v>
      </c>
      <c r="E491" s="84" t="b">
        <v>0</v>
      </c>
      <c r="F491" s="84" t="b">
        <v>0</v>
      </c>
      <c r="G491" s="84" t="b">
        <v>0</v>
      </c>
    </row>
    <row r="492" spans="1:7" ht="15">
      <c r="A492" s="84" t="s">
        <v>2222</v>
      </c>
      <c r="B492" s="84">
        <v>3</v>
      </c>
      <c r="C492" s="118">
        <v>0.012403711863862733</v>
      </c>
      <c r="D492" s="84" t="s">
        <v>2046</v>
      </c>
      <c r="E492" s="84" t="b">
        <v>0</v>
      </c>
      <c r="F492" s="84" t="b">
        <v>0</v>
      </c>
      <c r="G492" s="84" t="b">
        <v>0</v>
      </c>
    </row>
    <row r="493" spans="1:7" ht="15">
      <c r="A493" s="84" t="s">
        <v>2223</v>
      </c>
      <c r="B493" s="84">
        <v>3</v>
      </c>
      <c r="C493" s="118">
        <v>0.012403711863862733</v>
      </c>
      <c r="D493" s="84" t="s">
        <v>2046</v>
      </c>
      <c r="E493" s="84" t="b">
        <v>0</v>
      </c>
      <c r="F493" s="84" t="b">
        <v>0</v>
      </c>
      <c r="G493" s="84" t="b">
        <v>0</v>
      </c>
    </row>
    <row r="494" spans="1:7" ht="15">
      <c r="A494" s="84" t="s">
        <v>348</v>
      </c>
      <c r="B494" s="84">
        <v>3</v>
      </c>
      <c r="C494" s="118">
        <v>0.012403711863862733</v>
      </c>
      <c r="D494" s="84" t="s">
        <v>2046</v>
      </c>
      <c r="E494" s="84" t="b">
        <v>0</v>
      </c>
      <c r="F494" s="84" t="b">
        <v>0</v>
      </c>
      <c r="G494" s="84" t="b">
        <v>0</v>
      </c>
    </row>
    <row r="495" spans="1:7" ht="15">
      <c r="A495" s="84" t="s">
        <v>2224</v>
      </c>
      <c r="B495" s="84">
        <v>3</v>
      </c>
      <c r="C495" s="118">
        <v>0.012403711863862733</v>
      </c>
      <c r="D495" s="84" t="s">
        <v>2046</v>
      </c>
      <c r="E495" s="84" t="b">
        <v>0</v>
      </c>
      <c r="F495" s="84" t="b">
        <v>0</v>
      </c>
      <c r="G495" s="84" t="b">
        <v>0</v>
      </c>
    </row>
    <row r="496" spans="1:7" ht="15">
      <c r="A496" s="84" t="s">
        <v>2225</v>
      </c>
      <c r="B496" s="84">
        <v>3</v>
      </c>
      <c r="C496" s="118">
        <v>0.012403711863862733</v>
      </c>
      <c r="D496" s="84" t="s">
        <v>2046</v>
      </c>
      <c r="E496" s="84" t="b">
        <v>0</v>
      </c>
      <c r="F496" s="84" t="b">
        <v>0</v>
      </c>
      <c r="G496" s="84" t="b">
        <v>0</v>
      </c>
    </row>
    <row r="497" spans="1:7" ht="15">
      <c r="A497" s="84" t="s">
        <v>2595</v>
      </c>
      <c r="B497" s="84">
        <v>3</v>
      </c>
      <c r="C497" s="118">
        <v>0.012403711863862733</v>
      </c>
      <c r="D497" s="84" t="s">
        <v>2046</v>
      </c>
      <c r="E497" s="84" t="b">
        <v>0</v>
      </c>
      <c r="F497" s="84" t="b">
        <v>0</v>
      </c>
      <c r="G497" s="84" t="b">
        <v>0</v>
      </c>
    </row>
    <row r="498" spans="1:7" ht="15">
      <c r="A498" s="84" t="s">
        <v>2205</v>
      </c>
      <c r="B498" s="84">
        <v>3</v>
      </c>
      <c r="C498" s="118">
        <v>0.012403711863862733</v>
      </c>
      <c r="D498" s="84" t="s">
        <v>2046</v>
      </c>
      <c r="E498" s="84" t="b">
        <v>0</v>
      </c>
      <c r="F498" s="84" t="b">
        <v>0</v>
      </c>
      <c r="G498" s="84" t="b">
        <v>0</v>
      </c>
    </row>
    <row r="499" spans="1:7" ht="15">
      <c r="A499" s="84" t="s">
        <v>2206</v>
      </c>
      <c r="B499" s="84">
        <v>3</v>
      </c>
      <c r="C499" s="118">
        <v>0.012403711863862733</v>
      </c>
      <c r="D499" s="84" t="s">
        <v>2046</v>
      </c>
      <c r="E499" s="84" t="b">
        <v>0</v>
      </c>
      <c r="F499" s="84" t="b">
        <v>0</v>
      </c>
      <c r="G499" s="84" t="b">
        <v>0</v>
      </c>
    </row>
    <row r="500" spans="1:7" ht="15">
      <c r="A500" s="84" t="s">
        <v>2231</v>
      </c>
      <c r="B500" s="84">
        <v>3</v>
      </c>
      <c r="C500" s="118">
        <v>0.012403711863862733</v>
      </c>
      <c r="D500" s="84" t="s">
        <v>2046</v>
      </c>
      <c r="E500" s="84" t="b">
        <v>0</v>
      </c>
      <c r="F500" s="84" t="b">
        <v>0</v>
      </c>
      <c r="G500" s="84" t="b">
        <v>0</v>
      </c>
    </row>
    <row r="501" spans="1:7" ht="15">
      <c r="A501" s="84" t="s">
        <v>2603</v>
      </c>
      <c r="B501" s="84">
        <v>3</v>
      </c>
      <c r="C501" s="118">
        <v>0.012403711863862733</v>
      </c>
      <c r="D501" s="84" t="s">
        <v>2046</v>
      </c>
      <c r="E501" s="84" t="b">
        <v>0</v>
      </c>
      <c r="F501" s="84" t="b">
        <v>0</v>
      </c>
      <c r="G501" s="84" t="b">
        <v>0</v>
      </c>
    </row>
    <row r="502" spans="1:7" ht="15">
      <c r="A502" s="84" t="s">
        <v>255</v>
      </c>
      <c r="B502" s="84">
        <v>2</v>
      </c>
      <c r="C502" s="118">
        <v>0.012226248187646643</v>
      </c>
      <c r="D502" s="84" t="s">
        <v>2046</v>
      </c>
      <c r="E502" s="84" t="b">
        <v>0</v>
      </c>
      <c r="F502" s="84" t="b">
        <v>0</v>
      </c>
      <c r="G502" s="84" t="b">
        <v>0</v>
      </c>
    </row>
    <row r="503" spans="1:7" ht="15">
      <c r="A503" s="84" t="s">
        <v>2178</v>
      </c>
      <c r="B503" s="84">
        <v>2</v>
      </c>
      <c r="C503" s="118">
        <v>0.012226248187646643</v>
      </c>
      <c r="D503" s="84" t="s">
        <v>2046</v>
      </c>
      <c r="E503" s="84" t="b">
        <v>0</v>
      </c>
      <c r="F503" s="84" t="b">
        <v>0</v>
      </c>
      <c r="G503" s="84" t="b">
        <v>0</v>
      </c>
    </row>
    <row r="504" spans="1:7" ht="15">
      <c r="A504" s="84" t="s">
        <v>2179</v>
      </c>
      <c r="B504" s="84">
        <v>10</v>
      </c>
      <c r="C504" s="118">
        <v>0</v>
      </c>
      <c r="D504" s="84" t="s">
        <v>2047</v>
      </c>
      <c r="E504" s="84" t="b">
        <v>0</v>
      </c>
      <c r="F504" s="84" t="b">
        <v>0</v>
      </c>
      <c r="G504" s="84" t="b">
        <v>0</v>
      </c>
    </row>
    <row r="505" spans="1:7" ht="15">
      <c r="A505" s="84" t="s">
        <v>2200</v>
      </c>
      <c r="B505" s="84">
        <v>10</v>
      </c>
      <c r="C505" s="118">
        <v>0</v>
      </c>
      <c r="D505" s="84" t="s">
        <v>2047</v>
      </c>
      <c r="E505" s="84" t="b">
        <v>0</v>
      </c>
      <c r="F505" s="84" t="b">
        <v>0</v>
      </c>
      <c r="G505" s="84" t="b">
        <v>0</v>
      </c>
    </row>
    <row r="506" spans="1:7" ht="15">
      <c r="A506" s="84" t="s">
        <v>2201</v>
      </c>
      <c r="B506" s="84">
        <v>10</v>
      </c>
      <c r="C506" s="118">
        <v>0</v>
      </c>
      <c r="D506" s="84" t="s">
        <v>2047</v>
      </c>
      <c r="E506" s="84" t="b">
        <v>0</v>
      </c>
      <c r="F506" s="84" t="b">
        <v>0</v>
      </c>
      <c r="G506" s="84" t="b">
        <v>0</v>
      </c>
    </row>
    <row r="507" spans="1:7" ht="15">
      <c r="A507" s="84" t="s">
        <v>2180</v>
      </c>
      <c r="B507" s="84">
        <v>10</v>
      </c>
      <c r="C507" s="118">
        <v>0</v>
      </c>
      <c r="D507" s="84" t="s">
        <v>2047</v>
      </c>
      <c r="E507" s="84" t="b">
        <v>0</v>
      </c>
      <c r="F507" s="84" t="b">
        <v>0</v>
      </c>
      <c r="G507" s="84" t="b">
        <v>0</v>
      </c>
    </row>
    <row r="508" spans="1:7" ht="15">
      <c r="A508" s="84" t="s">
        <v>2202</v>
      </c>
      <c r="B508" s="84">
        <v>5</v>
      </c>
      <c r="C508" s="118">
        <v>0</v>
      </c>
      <c r="D508" s="84" t="s">
        <v>2047</v>
      </c>
      <c r="E508" s="84" t="b">
        <v>0</v>
      </c>
      <c r="F508" s="84" t="b">
        <v>0</v>
      </c>
      <c r="G508" s="84" t="b">
        <v>0</v>
      </c>
    </row>
    <row r="509" spans="1:7" ht="15">
      <c r="A509" s="84" t="s">
        <v>2129</v>
      </c>
      <c r="B509" s="84">
        <v>5</v>
      </c>
      <c r="C509" s="118">
        <v>0</v>
      </c>
      <c r="D509" s="84" t="s">
        <v>2047</v>
      </c>
      <c r="E509" s="84" t="b">
        <v>0</v>
      </c>
      <c r="F509" s="84" t="b">
        <v>0</v>
      </c>
      <c r="G509" s="84" t="b">
        <v>0</v>
      </c>
    </row>
    <row r="510" spans="1:7" ht="15">
      <c r="A510" s="84" t="s">
        <v>2203</v>
      </c>
      <c r="B510" s="84">
        <v>5</v>
      </c>
      <c r="C510" s="118">
        <v>0</v>
      </c>
      <c r="D510" s="84" t="s">
        <v>2047</v>
      </c>
      <c r="E510" s="84" t="b">
        <v>0</v>
      </c>
      <c r="F510" s="84" t="b">
        <v>0</v>
      </c>
      <c r="G510" s="84" t="b">
        <v>0</v>
      </c>
    </row>
    <row r="511" spans="1:7" ht="15">
      <c r="A511" s="84" t="s">
        <v>2204</v>
      </c>
      <c r="B511" s="84">
        <v>5</v>
      </c>
      <c r="C511" s="118">
        <v>0</v>
      </c>
      <c r="D511" s="84" t="s">
        <v>2047</v>
      </c>
      <c r="E511" s="84" t="b">
        <v>0</v>
      </c>
      <c r="F511" s="84" t="b">
        <v>0</v>
      </c>
      <c r="G511" s="84" t="b">
        <v>0</v>
      </c>
    </row>
    <row r="512" spans="1:7" ht="15">
      <c r="A512" s="84" t="s">
        <v>2205</v>
      </c>
      <c r="B512" s="84">
        <v>5</v>
      </c>
      <c r="C512" s="118">
        <v>0</v>
      </c>
      <c r="D512" s="84" t="s">
        <v>2047</v>
      </c>
      <c r="E512" s="84" t="b">
        <v>0</v>
      </c>
      <c r="F512" s="84" t="b">
        <v>0</v>
      </c>
      <c r="G512" s="84" t="b">
        <v>0</v>
      </c>
    </row>
    <row r="513" spans="1:7" ht="15">
      <c r="A513" s="84" t="s">
        <v>2206</v>
      </c>
      <c r="B513" s="84">
        <v>5</v>
      </c>
      <c r="C513" s="118">
        <v>0</v>
      </c>
      <c r="D513" s="84" t="s">
        <v>2047</v>
      </c>
      <c r="E513" s="84" t="b">
        <v>0</v>
      </c>
      <c r="F513" s="84" t="b">
        <v>0</v>
      </c>
      <c r="G513" s="84" t="b">
        <v>0</v>
      </c>
    </row>
    <row r="514" spans="1:7" ht="15">
      <c r="A514" s="84" t="s">
        <v>2231</v>
      </c>
      <c r="B514" s="84">
        <v>5</v>
      </c>
      <c r="C514" s="118">
        <v>0</v>
      </c>
      <c r="D514" s="84" t="s">
        <v>2047</v>
      </c>
      <c r="E514" s="84" t="b">
        <v>0</v>
      </c>
      <c r="F514" s="84" t="b">
        <v>0</v>
      </c>
      <c r="G514" s="84" t="b">
        <v>0</v>
      </c>
    </row>
    <row r="515" spans="1:7" ht="15">
      <c r="A515" s="84" t="s">
        <v>2188</v>
      </c>
      <c r="B515" s="84">
        <v>5</v>
      </c>
      <c r="C515" s="118">
        <v>0</v>
      </c>
      <c r="D515" s="84" t="s">
        <v>2047</v>
      </c>
      <c r="E515" s="84" t="b">
        <v>0</v>
      </c>
      <c r="F515" s="84" t="b">
        <v>0</v>
      </c>
      <c r="G515" s="84" t="b">
        <v>0</v>
      </c>
    </row>
    <row r="516" spans="1:7" ht="15">
      <c r="A516" s="84" t="s">
        <v>2181</v>
      </c>
      <c r="B516" s="84">
        <v>5</v>
      </c>
      <c r="C516" s="118">
        <v>0</v>
      </c>
      <c r="D516" s="84" t="s">
        <v>2047</v>
      </c>
      <c r="E516" s="84" t="b">
        <v>0</v>
      </c>
      <c r="F516" s="84" t="b">
        <v>0</v>
      </c>
      <c r="G516" s="84" t="b">
        <v>0</v>
      </c>
    </row>
    <row r="517" spans="1:7" ht="15">
      <c r="A517" s="84" t="s">
        <v>2157</v>
      </c>
      <c r="B517" s="84">
        <v>5</v>
      </c>
      <c r="C517" s="118">
        <v>0</v>
      </c>
      <c r="D517" s="84" t="s">
        <v>2047</v>
      </c>
      <c r="E517" s="84" t="b">
        <v>0</v>
      </c>
      <c r="F517" s="84" t="b">
        <v>0</v>
      </c>
      <c r="G517" s="84" t="b">
        <v>0</v>
      </c>
    </row>
    <row r="518" spans="1:7" ht="15">
      <c r="A518" s="84" t="s">
        <v>2183</v>
      </c>
      <c r="B518" s="84">
        <v>5</v>
      </c>
      <c r="C518" s="118">
        <v>0</v>
      </c>
      <c r="D518" s="84" t="s">
        <v>2047</v>
      </c>
      <c r="E518" s="84" t="b">
        <v>0</v>
      </c>
      <c r="F518" s="84" t="b">
        <v>0</v>
      </c>
      <c r="G518" s="84" t="b">
        <v>0</v>
      </c>
    </row>
    <row r="519" spans="1:7" ht="15">
      <c r="A519" s="84" t="s">
        <v>269</v>
      </c>
      <c r="B519" s="84">
        <v>4</v>
      </c>
      <c r="C519" s="118">
        <v>0.0038380203171507494</v>
      </c>
      <c r="D519" s="84" t="s">
        <v>2047</v>
      </c>
      <c r="E519" s="84" t="b">
        <v>0</v>
      </c>
      <c r="F519" s="84" t="b">
        <v>0</v>
      </c>
      <c r="G519" s="84" t="b">
        <v>0</v>
      </c>
    </row>
    <row r="520" spans="1:7" ht="15">
      <c r="A520" s="84" t="s">
        <v>357</v>
      </c>
      <c r="B520" s="84">
        <v>3</v>
      </c>
      <c r="C520" s="118">
        <v>0</v>
      </c>
      <c r="D520" s="84" t="s">
        <v>2048</v>
      </c>
      <c r="E520" s="84" t="b">
        <v>0</v>
      </c>
      <c r="F520" s="84" t="b">
        <v>0</v>
      </c>
      <c r="G520" s="84" t="b">
        <v>0</v>
      </c>
    </row>
    <row r="521" spans="1:7" ht="15">
      <c r="A521" s="84" t="s">
        <v>2193</v>
      </c>
      <c r="B521" s="84">
        <v>3</v>
      </c>
      <c r="C521" s="118">
        <v>0</v>
      </c>
      <c r="D521" s="84" t="s">
        <v>2048</v>
      </c>
      <c r="E521" s="84" t="b">
        <v>0</v>
      </c>
      <c r="F521" s="84" t="b">
        <v>0</v>
      </c>
      <c r="G521" s="84" t="b">
        <v>0</v>
      </c>
    </row>
    <row r="522" spans="1:7" ht="15">
      <c r="A522" s="84" t="s">
        <v>2178</v>
      </c>
      <c r="B522" s="84">
        <v>3</v>
      </c>
      <c r="C522" s="118">
        <v>0</v>
      </c>
      <c r="D522" s="84" t="s">
        <v>2048</v>
      </c>
      <c r="E522" s="84" t="b">
        <v>0</v>
      </c>
      <c r="F522" s="84" t="b">
        <v>0</v>
      </c>
      <c r="G522" s="84" t="b">
        <v>0</v>
      </c>
    </row>
    <row r="523" spans="1:7" ht="15">
      <c r="A523" s="84" t="s">
        <v>287</v>
      </c>
      <c r="B523" s="84">
        <v>2</v>
      </c>
      <c r="C523" s="118">
        <v>0.032016592555578406</v>
      </c>
      <c r="D523" s="84" t="s">
        <v>2048</v>
      </c>
      <c r="E523" s="84" t="b">
        <v>0</v>
      </c>
      <c r="F523" s="84" t="b">
        <v>0</v>
      </c>
      <c r="G523" s="84" t="b">
        <v>0</v>
      </c>
    </row>
    <row r="524" spans="1:7" ht="15">
      <c r="A524" s="84" t="s">
        <v>2180</v>
      </c>
      <c r="B524" s="84">
        <v>8</v>
      </c>
      <c r="C524" s="118">
        <v>0.017391729289449997</v>
      </c>
      <c r="D524" s="84" t="s">
        <v>2049</v>
      </c>
      <c r="E524" s="84" t="b">
        <v>0</v>
      </c>
      <c r="F524" s="84" t="b">
        <v>0</v>
      </c>
      <c r="G524" s="84" t="b">
        <v>0</v>
      </c>
    </row>
    <row r="525" spans="1:7" ht="15">
      <c r="A525" s="84" t="s">
        <v>2178</v>
      </c>
      <c r="B525" s="84">
        <v>6</v>
      </c>
      <c r="C525" s="118">
        <v>0</v>
      </c>
      <c r="D525" s="84" t="s">
        <v>2049</v>
      </c>
      <c r="E525" s="84" t="b">
        <v>0</v>
      </c>
      <c r="F525" s="84" t="b">
        <v>0</v>
      </c>
      <c r="G525" s="84" t="b">
        <v>0</v>
      </c>
    </row>
    <row r="526" spans="1:7" ht="15">
      <c r="A526" s="84" t="s">
        <v>2188</v>
      </c>
      <c r="B526" s="84">
        <v>5</v>
      </c>
      <c r="C526" s="118">
        <v>0.004887731237507705</v>
      </c>
      <c r="D526" s="84" t="s">
        <v>2049</v>
      </c>
      <c r="E526" s="84" t="b">
        <v>0</v>
      </c>
      <c r="F526" s="84" t="b">
        <v>0</v>
      </c>
      <c r="G526" s="84" t="b">
        <v>0</v>
      </c>
    </row>
    <row r="527" spans="1:7" ht="15">
      <c r="A527" s="84" t="s">
        <v>2183</v>
      </c>
      <c r="B527" s="84">
        <v>5</v>
      </c>
      <c r="C527" s="118">
        <v>0.004887731237507705</v>
      </c>
      <c r="D527" s="84" t="s">
        <v>2049</v>
      </c>
      <c r="E527" s="84" t="b">
        <v>0</v>
      </c>
      <c r="F527" s="84" t="b">
        <v>0</v>
      </c>
      <c r="G527" s="84" t="b">
        <v>0</v>
      </c>
    </row>
    <row r="528" spans="1:7" ht="15">
      <c r="A528" s="84" t="s">
        <v>2229</v>
      </c>
      <c r="B528" s="84">
        <v>4</v>
      </c>
      <c r="C528" s="118">
        <v>0.008695864644724998</v>
      </c>
      <c r="D528" s="84" t="s">
        <v>2049</v>
      </c>
      <c r="E528" s="84" t="b">
        <v>0</v>
      </c>
      <c r="F528" s="84" t="b">
        <v>0</v>
      </c>
      <c r="G528" s="84" t="b">
        <v>0</v>
      </c>
    </row>
    <row r="529" spans="1:7" ht="15">
      <c r="A529" s="84" t="s">
        <v>2230</v>
      </c>
      <c r="B529" s="84">
        <v>4</v>
      </c>
      <c r="C529" s="118">
        <v>0.008695864644724998</v>
      </c>
      <c r="D529" s="84" t="s">
        <v>2049</v>
      </c>
      <c r="E529" s="84" t="b">
        <v>0</v>
      </c>
      <c r="F529" s="84" t="b">
        <v>0</v>
      </c>
      <c r="G529" s="84" t="b">
        <v>0</v>
      </c>
    </row>
    <row r="530" spans="1:7" ht="15">
      <c r="A530" s="84" t="s">
        <v>2231</v>
      </c>
      <c r="B530" s="84">
        <v>4</v>
      </c>
      <c r="C530" s="118">
        <v>0.008695864644724998</v>
      </c>
      <c r="D530" s="84" t="s">
        <v>2049</v>
      </c>
      <c r="E530" s="84" t="b">
        <v>0</v>
      </c>
      <c r="F530" s="84" t="b">
        <v>0</v>
      </c>
      <c r="G530" s="84" t="b">
        <v>0</v>
      </c>
    </row>
    <row r="531" spans="1:7" ht="15">
      <c r="A531" s="84" t="s">
        <v>2232</v>
      </c>
      <c r="B531" s="84">
        <v>4</v>
      </c>
      <c r="C531" s="118">
        <v>0.008695864644724998</v>
      </c>
      <c r="D531" s="84" t="s">
        <v>2049</v>
      </c>
      <c r="E531" s="84" t="b">
        <v>0</v>
      </c>
      <c r="F531" s="84" t="b">
        <v>0</v>
      </c>
      <c r="G531" s="84" t="b">
        <v>0</v>
      </c>
    </row>
    <row r="532" spans="1:7" ht="15">
      <c r="A532" s="84" t="s">
        <v>277</v>
      </c>
      <c r="B532" s="84">
        <v>3</v>
      </c>
      <c r="C532" s="118">
        <v>0.01114925909866597</v>
      </c>
      <c r="D532" s="84" t="s">
        <v>2049</v>
      </c>
      <c r="E532" s="84" t="b">
        <v>0</v>
      </c>
      <c r="F532" s="84" t="b">
        <v>0</v>
      </c>
      <c r="G532" s="84" t="b">
        <v>0</v>
      </c>
    </row>
    <row r="533" spans="1:7" ht="15">
      <c r="A533" s="84" t="s">
        <v>2233</v>
      </c>
      <c r="B533" s="84">
        <v>3</v>
      </c>
      <c r="C533" s="118">
        <v>0.01114925909866597</v>
      </c>
      <c r="D533" s="84" t="s">
        <v>2049</v>
      </c>
      <c r="E533" s="84" t="b">
        <v>0</v>
      </c>
      <c r="F533" s="84" t="b">
        <v>0</v>
      </c>
      <c r="G533" s="84" t="b">
        <v>0</v>
      </c>
    </row>
    <row r="534" spans="1:7" ht="15">
      <c r="A534" s="84" t="s">
        <v>2578</v>
      </c>
      <c r="B534" s="84">
        <v>3</v>
      </c>
      <c r="C534" s="118">
        <v>0.01114925909866597</v>
      </c>
      <c r="D534" s="84" t="s">
        <v>2049</v>
      </c>
      <c r="E534" s="84" t="b">
        <v>0</v>
      </c>
      <c r="F534" s="84" t="b">
        <v>0</v>
      </c>
      <c r="G534" s="84" t="b">
        <v>0</v>
      </c>
    </row>
    <row r="535" spans="1:7" ht="15">
      <c r="A535" s="84" t="s">
        <v>2567</v>
      </c>
      <c r="B535" s="84">
        <v>2</v>
      </c>
      <c r="C535" s="118">
        <v>0.011780771721473146</v>
      </c>
      <c r="D535" s="84" t="s">
        <v>2049</v>
      </c>
      <c r="E535" s="84" t="b">
        <v>0</v>
      </c>
      <c r="F535" s="84" t="b">
        <v>0</v>
      </c>
      <c r="G535" s="84" t="b">
        <v>0</v>
      </c>
    </row>
    <row r="536" spans="1:7" ht="15">
      <c r="A536" s="84" t="s">
        <v>2235</v>
      </c>
      <c r="B536" s="84">
        <v>16</v>
      </c>
      <c r="C536" s="118">
        <v>0.016495321363073433</v>
      </c>
      <c r="D536" s="84" t="s">
        <v>2050</v>
      </c>
      <c r="E536" s="84" t="b">
        <v>0</v>
      </c>
      <c r="F536" s="84" t="b">
        <v>0</v>
      </c>
      <c r="G536" s="84" t="b">
        <v>0</v>
      </c>
    </row>
    <row r="537" spans="1:7" ht="15">
      <c r="A537" s="84" t="s">
        <v>2212</v>
      </c>
      <c r="B537" s="84">
        <v>10</v>
      </c>
      <c r="C537" s="118">
        <v>0</v>
      </c>
      <c r="D537" s="84" t="s">
        <v>2050</v>
      </c>
      <c r="E537" s="84" t="b">
        <v>0</v>
      </c>
      <c r="F537" s="84" t="b">
        <v>0</v>
      </c>
      <c r="G537" s="84" t="b">
        <v>0</v>
      </c>
    </row>
    <row r="538" spans="1:7" ht="15">
      <c r="A538" s="84" t="s">
        <v>2236</v>
      </c>
      <c r="B538" s="84">
        <v>6</v>
      </c>
      <c r="C538" s="118">
        <v>0</v>
      </c>
      <c r="D538" s="84" t="s">
        <v>2050</v>
      </c>
      <c r="E538" s="84" t="b">
        <v>0</v>
      </c>
      <c r="F538" s="84" t="b">
        <v>0</v>
      </c>
      <c r="G538" s="84" t="b">
        <v>0</v>
      </c>
    </row>
    <row r="539" spans="1:7" ht="15">
      <c r="A539" s="84" t="s">
        <v>2237</v>
      </c>
      <c r="B539" s="84">
        <v>5</v>
      </c>
      <c r="C539" s="118">
        <v>0</v>
      </c>
      <c r="D539" s="84" t="s">
        <v>2050</v>
      </c>
      <c r="E539" s="84" t="b">
        <v>0</v>
      </c>
      <c r="F539" s="84" t="b">
        <v>0</v>
      </c>
      <c r="G539" s="84" t="b">
        <v>0</v>
      </c>
    </row>
    <row r="540" spans="1:7" ht="15">
      <c r="A540" s="84" t="s">
        <v>2238</v>
      </c>
      <c r="B540" s="84">
        <v>5</v>
      </c>
      <c r="C540" s="118">
        <v>0</v>
      </c>
      <c r="D540" s="84" t="s">
        <v>2050</v>
      </c>
      <c r="E540" s="84" t="b">
        <v>0</v>
      </c>
      <c r="F540" s="84" t="b">
        <v>0</v>
      </c>
      <c r="G540" s="84" t="b">
        <v>0</v>
      </c>
    </row>
    <row r="541" spans="1:7" ht="15">
      <c r="A541" s="84" t="s">
        <v>2239</v>
      </c>
      <c r="B541" s="84">
        <v>5</v>
      </c>
      <c r="C541" s="118">
        <v>0</v>
      </c>
      <c r="D541" s="84" t="s">
        <v>2050</v>
      </c>
      <c r="E541" s="84" t="b">
        <v>0</v>
      </c>
      <c r="F541" s="84" t="b">
        <v>0</v>
      </c>
      <c r="G541" s="84" t="b">
        <v>0</v>
      </c>
    </row>
    <row r="542" spans="1:7" ht="15">
      <c r="A542" s="84" t="s">
        <v>2240</v>
      </c>
      <c r="B542" s="84">
        <v>5</v>
      </c>
      <c r="C542" s="118">
        <v>0</v>
      </c>
      <c r="D542" s="84" t="s">
        <v>2050</v>
      </c>
      <c r="E542" s="84" t="b">
        <v>0</v>
      </c>
      <c r="F542" s="84" t="b">
        <v>0</v>
      </c>
      <c r="G542" s="84" t="b">
        <v>0</v>
      </c>
    </row>
    <row r="543" spans="1:7" ht="15">
      <c r="A543" s="84" t="s">
        <v>2178</v>
      </c>
      <c r="B543" s="84">
        <v>5</v>
      </c>
      <c r="C543" s="118">
        <v>0</v>
      </c>
      <c r="D543" s="84" t="s">
        <v>2050</v>
      </c>
      <c r="E543" s="84" t="b">
        <v>0</v>
      </c>
      <c r="F543" s="84" t="b">
        <v>0</v>
      </c>
      <c r="G543" s="84" t="b">
        <v>0</v>
      </c>
    </row>
    <row r="544" spans="1:7" ht="15">
      <c r="A544" s="84" t="s">
        <v>2241</v>
      </c>
      <c r="B544" s="84">
        <v>5</v>
      </c>
      <c r="C544" s="118">
        <v>0</v>
      </c>
      <c r="D544" s="84" t="s">
        <v>2050</v>
      </c>
      <c r="E544" s="84" t="b">
        <v>0</v>
      </c>
      <c r="F544" s="84" t="b">
        <v>0</v>
      </c>
      <c r="G544" s="84" t="b">
        <v>0</v>
      </c>
    </row>
    <row r="545" spans="1:7" ht="15">
      <c r="A545" s="84" t="s">
        <v>2242</v>
      </c>
      <c r="B545" s="84">
        <v>5</v>
      </c>
      <c r="C545" s="118">
        <v>0</v>
      </c>
      <c r="D545" s="84" t="s">
        <v>2050</v>
      </c>
      <c r="E545" s="84" t="b">
        <v>0</v>
      </c>
      <c r="F545" s="84" t="b">
        <v>0</v>
      </c>
      <c r="G545" s="84" t="b">
        <v>0</v>
      </c>
    </row>
    <row r="546" spans="1:7" ht="15">
      <c r="A546" s="84" t="s">
        <v>2587</v>
      </c>
      <c r="B546" s="84">
        <v>5</v>
      </c>
      <c r="C546" s="118">
        <v>0</v>
      </c>
      <c r="D546" s="84" t="s">
        <v>2050</v>
      </c>
      <c r="E546" s="84" t="b">
        <v>0</v>
      </c>
      <c r="F546" s="84" t="b">
        <v>0</v>
      </c>
      <c r="G546" s="84" t="b">
        <v>0</v>
      </c>
    </row>
    <row r="547" spans="1:7" ht="15">
      <c r="A547" s="84" t="s">
        <v>2588</v>
      </c>
      <c r="B547" s="84">
        <v>5</v>
      </c>
      <c r="C547" s="118">
        <v>0</v>
      </c>
      <c r="D547" s="84" t="s">
        <v>2050</v>
      </c>
      <c r="E547" s="84" t="b">
        <v>0</v>
      </c>
      <c r="F547" s="84" t="b">
        <v>0</v>
      </c>
      <c r="G547" s="84" t="b">
        <v>0</v>
      </c>
    </row>
    <row r="548" spans="1:7" ht="15">
      <c r="A548" s="84" t="s">
        <v>2586</v>
      </c>
      <c r="B548" s="84">
        <v>4</v>
      </c>
      <c r="C548" s="118">
        <v>0.004123830340768358</v>
      </c>
      <c r="D548" s="84" t="s">
        <v>2050</v>
      </c>
      <c r="E548" s="84" t="b">
        <v>0</v>
      </c>
      <c r="F548" s="84" t="b">
        <v>0</v>
      </c>
      <c r="G548" s="84" t="b">
        <v>0</v>
      </c>
    </row>
    <row r="549" spans="1:7" ht="15">
      <c r="A549" s="84" t="s">
        <v>2575</v>
      </c>
      <c r="B549" s="84">
        <v>4</v>
      </c>
      <c r="C549" s="118">
        <v>0.004123830340768358</v>
      </c>
      <c r="D549" s="84" t="s">
        <v>2050</v>
      </c>
      <c r="E549" s="84" t="b">
        <v>0</v>
      </c>
      <c r="F549" s="84" t="b">
        <v>0</v>
      </c>
      <c r="G549" s="84" t="b">
        <v>0</v>
      </c>
    </row>
    <row r="550" spans="1:7" ht="15">
      <c r="A550" s="84" t="s">
        <v>262</v>
      </c>
      <c r="B550" s="84">
        <v>3</v>
      </c>
      <c r="C550" s="118">
        <v>0.007080279243075203</v>
      </c>
      <c r="D550" s="84" t="s">
        <v>2050</v>
      </c>
      <c r="E550" s="84" t="b">
        <v>0</v>
      </c>
      <c r="F550" s="84" t="b">
        <v>0</v>
      </c>
      <c r="G550" s="84" t="b">
        <v>0</v>
      </c>
    </row>
    <row r="551" spans="1:7" ht="15">
      <c r="A551" s="84" t="s">
        <v>2617</v>
      </c>
      <c r="B551" s="84">
        <v>3</v>
      </c>
      <c r="C551" s="118">
        <v>0.007080279243075203</v>
      </c>
      <c r="D551" s="84" t="s">
        <v>2050</v>
      </c>
      <c r="E551" s="84" t="b">
        <v>0</v>
      </c>
      <c r="F551" s="84" t="b">
        <v>0</v>
      </c>
      <c r="G551" s="84" t="b">
        <v>0</v>
      </c>
    </row>
    <row r="552" spans="1:7" ht="15">
      <c r="A552" s="84" t="s">
        <v>2585</v>
      </c>
      <c r="B552" s="84">
        <v>4</v>
      </c>
      <c r="C552" s="118">
        <v>0</v>
      </c>
      <c r="D552" s="84" t="s">
        <v>2051</v>
      </c>
      <c r="E552" s="84" t="b">
        <v>0</v>
      </c>
      <c r="F552" s="84" t="b">
        <v>0</v>
      </c>
      <c r="G552" s="84" t="b">
        <v>0</v>
      </c>
    </row>
    <row r="553" spans="1:7" ht="15">
      <c r="A553" s="84" t="s">
        <v>297</v>
      </c>
      <c r="B553" s="84">
        <v>2</v>
      </c>
      <c r="C553" s="118">
        <v>0</v>
      </c>
      <c r="D553" s="84" t="s">
        <v>2051</v>
      </c>
      <c r="E553" s="84" t="b">
        <v>0</v>
      </c>
      <c r="F553" s="84" t="b">
        <v>0</v>
      </c>
      <c r="G553" s="84" t="b">
        <v>0</v>
      </c>
    </row>
    <row r="554" spans="1:7" ht="15">
      <c r="A554" s="84" t="s">
        <v>2706</v>
      </c>
      <c r="B554" s="84">
        <v>2</v>
      </c>
      <c r="C554" s="118">
        <v>0</v>
      </c>
      <c r="D554" s="84" t="s">
        <v>2051</v>
      </c>
      <c r="E554" s="84" t="b">
        <v>0</v>
      </c>
      <c r="F554" s="84" t="b">
        <v>0</v>
      </c>
      <c r="G554" s="84" t="b">
        <v>0</v>
      </c>
    </row>
    <row r="555" spans="1:7" ht="15">
      <c r="A555" s="84" t="s">
        <v>2707</v>
      </c>
      <c r="B555" s="84">
        <v>2</v>
      </c>
      <c r="C555" s="118">
        <v>0</v>
      </c>
      <c r="D555" s="84" t="s">
        <v>2051</v>
      </c>
      <c r="E555" s="84" t="b">
        <v>1</v>
      </c>
      <c r="F555" s="84" t="b">
        <v>0</v>
      </c>
      <c r="G555" s="84" t="b">
        <v>0</v>
      </c>
    </row>
    <row r="556" spans="1:7" ht="15">
      <c r="A556" s="84" t="s">
        <v>2178</v>
      </c>
      <c r="B556" s="84">
        <v>2</v>
      </c>
      <c r="C556" s="118">
        <v>0</v>
      </c>
      <c r="D556" s="84" t="s">
        <v>2051</v>
      </c>
      <c r="E556" s="84" t="b">
        <v>0</v>
      </c>
      <c r="F556" s="84" t="b">
        <v>0</v>
      </c>
      <c r="G556" s="84" t="b">
        <v>0</v>
      </c>
    </row>
    <row r="557" spans="1:7" ht="15">
      <c r="A557" s="84" t="s">
        <v>2596</v>
      </c>
      <c r="B557" s="84">
        <v>3</v>
      </c>
      <c r="C557" s="118">
        <v>0</v>
      </c>
      <c r="D557" s="84" t="s">
        <v>2052</v>
      </c>
      <c r="E557" s="84" t="b">
        <v>0</v>
      </c>
      <c r="F557" s="84" t="b">
        <v>0</v>
      </c>
      <c r="G557" s="84" t="b">
        <v>0</v>
      </c>
    </row>
    <row r="558" spans="1:7" ht="15">
      <c r="A558" s="84" t="s">
        <v>2619</v>
      </c>
      <c r="B558" s="84">
        <v>3</v>
      </c>
      <c r="C558" s="118">
        <v>0</v>
      </c>
      <c r="D558" s="84" t="s">
        <v>2052</v>
      </c>
      <c r="E558" s="84" t="b">
        <v>0</v>
      </c>
      <c r="F558" s="84" t="b">
        <v>0</v>
      </c>
      <c r="G558" s="84" t="b">
        <v>0</v>
      </c>
    </row>
    <row r="559" spans="1:7" ht="15">
      <c r="A559" s="84" t="s">
        <v>2620</v>
      </c>
      <c r="B559" s="84">
        <v>3</v>
      </c>
      <c r="C559" s="118">
        <v>0</v>
      </c>
      <c r="D559" s="84" t="s">
        <v>2052</v>
      </c>
      <c r="E559" s="84" t="b">
        <v>0</v>
      </c>
      <c r="F559" s="84" t="b">
        <v>0</v>
      </c>
      <c r="G559" s="84" t="b">
        <v>0</v>
      </c>
    </row>
    <row r="560" spans="1:7" ht="15">
      <c r="A560" s="84" t="s">
        <v>2621</v>
      </c>
      <c r="B560" s="84">
        <v>3</v>
      </c>
      <c r="C560" s="118">
        <v>0</v>
      </c>
      <c r="D560" s="84" t="s">
        <v>2052</v>
      </c>
      <c r="E560" s="84" t="b">
        <v>0</v>
      </c>
      <c r="F560" s="84" t="b">
        <v>0</v>
      </c>
      <c r="G560" s="84" t="b">
        <v>0</v>
      </c>
    </row>
    <row r="561" spans="1:7" ht="15">
      <c r="A561" s="84" t="s">
        <v>2622</v>
      </c>
      <c r="B561" s="84">
        <v>3</v>
      </c>
      <c r="C561" s="118">
        <v>0</v>
      </c>
      <c r="D561" s="84" t="s">
        <v>2052</v>
      </c>
      <c r="E561" s="84" t="b">
        <v>0</v>
      </c>
      <c r="F561" s="84" t="b">
        <v>0</v>
      </c>
      <c r="G561" s="84" t="b">
        <v>0</v>
      </c>
    </row>
    <row r="562" spans="1:7" ht="15">
      <c r="A562" s="84" t="s">
        <v>2623</v>
      </c>
      <c r="B562" s="84">
        <v>3</v>
      </c>
      <c r="C562" s="118">
        <v>0</v>
      </c>
      <c r="D562" s="84" t="s">
        <v>2052</v>
      </c>
      <c r="E562" s="84" t="b">
        <v>0</v>
      </c>
      <c r="F562" s="84" t="b">
        <v>0</v>
      </c>
      <c r="G562" s="84" t="b">
        <v>0</v>
      </c>
    </row>
    <row r="563" spans="1:7" ht="15">
      <c r="A563" s="84" t="s">
        <v>2624</v>
      </c>
      <c r="B563" s="84">
        <v>3</v>
      </c>
      <c r="C563" s="118">
        <v>0</v>
      </c>
      <c r="D563" s="84" t="s">
        <v>2052</v>
      </c>
      <c r="E563" s="84" t="b">
        <v>0</v>
      </c>
      <c r="F563" s="84" t="b">
        <v>0</v>
      </c>
      <c r="G563" s="84" t="b">
        <v>0</v>
      </c>
    </row>
    <row r="564" spans="1:7" ht="15">
      <c r="A564" s="84" t="s">
        <v>2625</v>
      </c>
      <c r="B564" s="84">
        <v>3</v>
      </c>
      <c r="C564" s="118">
        <v>0</v>
      </c>
      <c r="D564" s="84" t="s">
        <v>2052</v>
      </c>
      <c r="E564" s="84" t="b">
        <v>0</v>
      </c>
      <c r="F564" s="84" t="b">
        <v>0</v>
      </c>
      <c r="G564" s="84" t="b">
        <v>0</v>
      </c>
    </row>
    <row r="565" spans="1:7" ht="15">
      <c r="A565" s="84" t="s">
        <v>2626</v>
      </c>
      <c r="B565" s="84">
        <v>3</v>
      </c>
      <c r="C565" s="118">
        <v>0</v>
      </c>
      <c r="D565" s="84" t="s">
        <v>2052</v>
      </c>
      <c r="E565" s="84" t="b">
        <v>0</v>
      </c>
      <c r="F565" s="84" t="b">
        <v>0</v>
      </c>
      <c r="G565" s="84" t="b">
        <v>0</v>
      </c>
    </row>
    <row r="566" spans="1:7" ht="15">
      <c r="A566" s="84" t="s">
        <v>2627</v>
      </c>
      <c r="B566" s="84">
        <v>3</v>
      </c>
      <c r="C566" s="118">
        <v>0</v>
      </c>
      <c r="D566" s="84" t="s">
        <v>2052</v>
      </c>
      <c r="E566" s="84" t="b">
        <v>0</v>
      </c>
      <c r="F566" s="84" t="b">
        <v>0</v>
      </c>
      <c r="G566" s="84" t="b">
        <v>0</v>
      </c>
    </row>
    <row r="567" spans="1:7" ht="15">
      <c r="A567" s="84" t="s">
        <v>216</v>
      </c>
      <c r="B567" s="84">
        <v>2</v>
      </c>
      <c r="C567" s="118">
        <v>0.010062357660324641</v>
      </c>
      <c r="D567" s="84" t="s">
        <v>2052</v>
      </c>
      <c r="E567" s="84" t="b">
        <v>0</v>
      </c>
      <c r="F567" s="84" t="b">
        <v>0</v>
      </c>
      <c r="G567" s="84" t="b">
        <v>0</v>
      </c>
    </row>
    <row r="568" spans="1:7" ht="15">
      <c r="A568" s="84" t="s">
        <v>2719</v>
      </c>
      <c r="B568" s="84">
        <v>2</v>
      </c>
      <c r="C568" s="118">
        <v>0.010062357660324641</v>
      </c>
      <c r="D568" s="84" t="s">
        <v>2052</v>
      </c>
      <c r="E568" s="84" t="b">
        <v>0</v>
      </c>
      <c r="F568" s="84" t="b">
        <v>0</v>
      </c>
      <c r="G568" s="84" t="b">
        <v>0</v>
      </c>
    </row>
    <row r="569" spans="1:7" ht="15">
      <c r="A569" s="84" t="s">
        <v>2255</v>
      </c>
      <c r="B569" s="84">
        <v>2</v>
      </c>
      <c r="C569" s="118">
        <v>0</v>
      </c>
      <c r="D569" s="84" t="s">
        <v>2053</v>
      </c>
      <c r="E569" s="84" t="b">
        <v>0</v>
      </c>
      <c r="F569" s="84" t="b">
        <v>0</v>
      </c>
      <c r="G569" s="84" t="b">
        <v>0</v>
      </c>
    </row>
    <row r="570" spans="1:7" ht="15">
      <c r="A570" s="84" t="s">
        <v>2618</v>
      </c>
      <c r="B570" s="84">
        <v>2</v>
      </c>
      <c r="C570" s="118">
        <v>0.011005703690980077</v>
      </c>
      <c r="D570" s="84" t="s">
        <v>2054</v>
      </c>
      <c r="E570" s="84" t="b">
        <v>0</v>
      </c>
      <c r="F570" s="84" t="b">
        <v>0</v>
      </c>
      <c r="G570" s="84" t="b">
        <v>0</v>
      </c>
    </row>
    <row r="571" spans="1:7" ht="15">
      <c r="A571" s="84" t="s">
        <v>2224</v>
      </c>
      <c r="B571" s="84">
        <v>2</v>
      </c>
      <c r="C571" s="118">
        <v>0.011005703690980077</v>
      </c>
      <c r="D571" s="84" t="s">
        <v>2054</v>
      </c>
      <c r="E571" s="84" t="b">
        <v>0</v>
      </c>
      <c r="F571" s="84" t="b">
        <v>0</v>
      </c>
      <c r="G571" s="84" t="b">
        <v>0</v>
      </c>
    </row>
    <row r="572" spans="1:7" ht="15">
      <c r="A572" s="84" t="s">
        <v>2687</v>
      </c>
      <c r="B572" s="84">
        <v>2</v>
      </c>
      <c r="C572" s="118">
        <v>0.011005703690980077</v>
      </c>
      <c r="D572" s="84" t="s">
        <v>2054</v>
      </c>
      <c r="E572" s="84" t="b">
        <v>0</v>
      </c>
      <c r="F572" s="84" t="b">
        <v>0</v>
      </c>
      <c r="G572" s="84" t="b">
        <v>0</v>
      </c>
    </row>
    <row r="573" spans="1:7" ht="15">
      <c r="A573" s="84" t="s">
        <v>2688</v>
      </c>
      <c r="B573" s="84">
        <v>2</v>
      </c>
      <c r="C573" s="118">
        <v>0.011005703690980077</v>
      </c>
      <c r="D573" s="84" t="s">
        <v>2054</v>
      </c>
      <c r="E573" s="84" t="b">
        <v>0</v>
      </c>
      <c r="F573" s="84" t="b">
        <v>0</v>
      </c>
      <c r="G573" s="84" t="b">
        <v>0</v>
      </c>
    </row>
    <row r="574" spans="1:7" ht="15">
      <c r="A574" s="84" t="s">
        <v>2178</v>
      </c>
      <c r="B574" s="84">
        <v>2</v>
      </c>
      <c r="C574" s="118">
        <v>0.011005703690980077</v>
      </c>
      <c r="D574" s="84" t="s">
        <v>2054</v>
      </c>
      <c r="E574" s="84" t="b">
        <v>0</v>
      </c>
      <c r="F574" s="84" t="b">
        <v>0</v>
      </c>
      <c r="G574" s="84" t="b">
        <v>0</v>
      </c>
    </row>
    <row r="575" spans="1:7" ht="15">
      <c r="A575" s="84" t="s">
        <v>2583</v>
      </c>
      <c r="B575" s="84">
        <v>2</v>
      </c>
      <c r="C575" s="118">
        <v>0.011005703690980077</v>
      </c>
      <c r="D575" s="84" t="s">
        <v>2054</v>
      </c>
      <c r="E575" s="84" t="b">
        <v>0</v>
      </c>
      <c r="F575" s="84" t="b">
        <v>0</v>
      </c>
      <c r="G575" s="84" t="b">
        <v>0</v>
      </c>
    </row>
    <row r="576" spans="1:7" ht="15">
      <c r="A576" s="84" t="s">
        <v>2689</v>
      </c>
      <c r="B576" s="84">
        <v>2</v>
      </c>
      <c r="C576" s="118">
        <v>0.011005703690980077</v>
      </c>
      <c r="D576" s="84" t="s">
        <v>2054</v>
      </c>
      <c r="E576" s="84" t="b">
        <v>0</v>
      </c>
      <c r="F576" s="84" t="b">
        <v>0</v>
      </c>
      <c r="G576" s="84" t="b">
        <v>0</v>
      </c>
    </row>
    <row r="577" spans="1:7" ht="15">
      <c r="A577" s="84" t="s">
        <v>2708</v>
      </c>
      <c r="B577" s="84">
        <v>2</v>
      </c>
      <c r="C577" s="118">
        <v>0</v>
      </c>
      <c r="D577" s="84" t="s">
        <v>2055</v>
      </c>
      <c r="E577" s="84" t="b">
        <v>0</v>
      </c>
      <c r="F577" s="84" t="b">
        <v>0</v>
      </c>
      <c r="G577" s="84" t="b">
        <v>0</v>
      </c>
    </row>
    <row r="578" spans="1:7" ht="15">
      <c r="A578" s="84" t="s">
        <v>2709</v>
      </c>
      <c r="B578" s="84">
        <v>2</v>
      </c>
      <c r="C578" s="118">
        <v>0</v>
      </c>
      <c r="D578" s="84" t="s">
        <v>2055</v>
      </c>
      <c r="E578" s="84" t="b">
        <v>0</v>
      </c>
      <c r="F578" s="84" t="b">
        <v>0</v>
      </c>
      <c r="G578" s="84" t="b">
        <v>0</v>
      </c>
    </row>
    <row r="579" spans="1:7" ht="15">
      <c r="A579" s="84" t="s">
        <v>2710</v>
      </c>
      <c r="B579" s="84">
        <v>2</v>
      </c>
      <c r="C579" s="118">
        <v>0</v>
      </c>
      <c r="D579" s="84" t="s">
        <v>2055</v>
      </c>
      <c r="E579" s="84" t="b">
        <v>0</v>
      </c>
      <c r="F579" s="84" t="b">
        <v>0</v>
      </c>
      <c r="G579" s="84" t="b">
        <v>0</v>
      </c>
    </row>
    <row r="580" spans="1:7" ht="15">
      <c r="A580" s="84" t="s">
        <v>2711</v>
      </c>
      <c r="B580" s="84">
        <v>2</v>
      </c>
      <c r="C580" s="118">
        <v>0</v>
      </c>
      <c r="D580" s="84" t="s">
        <v>2055</v>
      </c>
      <c r="E580" s="84" t="b">
        <v>0</v>
      </c>
      <c r="F580" s="84" t="b">
        <v>0</v>
      </c>
      <c r="G580" s="84" t="b">
        <v>0</v>
      </c>
    </row>
    <row r="581" spans="1:7" ht="15">
      <c r="A581" s="84" t="s">
        <v>2712</v>
      </c>
      <c r="B581" s="84">
        <v>2</v>
      </c>
      <c r="C581" s="118">
        <v>0</v>
      </c>
      <c r="D581" s="84" t="s">
        <v>2055</v>
      </c>
      <c r="E581" s="84" t="b">
        <v>0</v>
      </c>
      <c r="F581" s="84" t="b">
        <v>0</v>
      </c>
      <c r="G581" s="84" t="b">
        <v>0</v>
      </c>
    </row>
    <row r="582" spans="1:7" ht="15">
      <c r="A582" s="84" t="s">
        <v>2713</v>
      </c>
      <c r="B582" s="84">
        <v>2</v>
      </c>
      <c r="C582" s="118">
        <v>0</v>
      </c>
      <c r="D582" s="84" t="s">
        <v>2055</v>
      </c>
      <c r="E582" s="84" t="b">
        <v>0</v>
      </c>
      <c r="F582" s="84" t="b">
        <v>0</v>
      </c>
      <c r="G582" s="84" t="b">
        <v>0</v>
      </c>
    </row>
    <row r="583" spans="1:7" ht="15">
      <c r="A583" s="84" t="s">
        <v>296</v>
      </c>
      <c r="B583" s="84">
        <v>2</v>
      </c>
      <c r="C583" s="118">
        <v>0</v>
      </c>
      <c r="D583" s="84" t="s">
        <v>2055</v>
      </c>
      <c r="E583" s="84" t="b">
        <v>0</v>
      </c>
      <c r="F583" s="84" t="b">
        <v>0</v>
      </c>
      <c r="G583" s="84" t="b">
        <v>0</v>
      </c>
    </row>
    <row r="584" spans="1:7" ht="15">
      <c r="A584" s="84" t="s">
        <v>2714</v>
      </c>
      <c r="B584" s="84">
        <v>2</v>
      </c>
      <c r="C584" s="118">
        <v>0</v>
      </c>
      <c r="D584" s="84" t="s">
        <v>2055</v>
      </c>
      <c r="E584" s="84" t="b">
        <v>0</v>
      </c>
      <c r="F584" s="84" t="b">
        <v>0</v>
      </c>
      <c r="G58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2019-11-14T18:04:39Z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